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2995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31" i="1"/>
  <c r="A30"/>
  <c r="A66"/>
  <c r="A65"/>
  <c r="A64"/>
  <c r="A63"/>
  <c r="A62"/>
  <c r="A61"/>
  <c r="A60"/>
  <c r="A59"/>
  <c r="A58"/>
  <c r="A57"/>
  <c r="A56"/>
  <c r="A55"/>
  <c r="A54"/>
  <c r="A46"/>
  <c r="A45"/>
  <c r="A44"/>
  <c r="N66"/>
  <c r="M66"/>
  <c r="M62"/>
  <c r="M61"/>
  <c r="M60" s="1"/>
  <c r="N61"/>
  <c r="N56"/>
  <c r="N58"/>
  <c r="M58"/>
  <c r="N53"/>
  <c r="N52" s="1"/>
  <c r="N51" s="1"/>
  <c r="M53"/>
  <c r="N50"/>
  <c r="M50"/>
  <c r="M49" s="1"/>
  <c r="N45"/>
  <c r="N44" s="1"/>
  <c r="M45"/>
  <c r="N42"/>
  <c r="N41" s="1"/>
  <c r="M42"/>
  <c r="M41" s="1"/>
  <c r="N40"/>
  <c r="N39" s="1"/>
  <c r="M40"/>
  <c r="M39" s="1"/>
  <c r="N36"/>
  <c r="N38"/>
  <c r="N37" s="1"/>
  <c r="M38"/>
  <c r="M37" s="1"/>
  <c r="M36"/>
  <c r="M35" s="1"/>
  <c r="M31"/>
  <c r="N30"/>
  <c r="M30"/>
  <c r="M28"/>
  <c r="N28"/>
  <c r="L35"/>
  <c r="K39"/>
  <c r="K52"/>
  <c r="K51" s="1"/>
  <c r="K49"/>
  <c r="K47"/>
  <c r="K44"/>
  <c r="K41"/>
  <c r="K27"/>
  <c r="K26" s="1"/>
  <c r="K57"/>
  <c r="K56" s="1"/>
  <c r="K65"/>
  <c r="K64" s="1"/>
  <c r="N64" s="1"/>
  <c r="K60"/>
  <c r="K62"/>
  <c r="K37"/>
  <c r="K35"/>
  <c r="A34"/>
  <c r="A35" s="1"/>
  <c r="A36" s="1"/>
  <c r="A37" s="1"/>
  <c r="A38" s="1"/>
  <c r="A39" s="1"/>
  <c r="A40" s="1"/>
  <c r="A41" s="1"/>
  <c r="A42" s="1"/>
  <c r="A43" s="1"/>
  <c r="L65"/>
  <c r="L64" s="1"/>
  <c r="L62"/>
  <c r="L60"/>
  <c r="N60" s="1"/>
  <c r="M57"/>
  <c r="M56" s="1"/>
  <c r="L57"/>
  <c r="L56" s="1"/>
  <c r="L27"/>
  <c r="L26" s="1"/>
  <c r="L52"/>
  <c r="L51" s="1"/>
  <c r="L49"/>
  <c r="N49" s="1"/>
  <c r="N46" s="1"/>
  <c r="M47"/>
  <c r="L47"/>
  <c r="L44"/>
  <c r="L41"/>
  <c r="L39"/>
  <c r="L37"/>
  <c r="N65" l="1"/>
  <c r="L55"/>
  <c r="N26"/>
  <c r="N27"/>
  <c r="M65"/>
  <c r="M59"/>
  <c r="M55" s="1"/>
  <c r="N35"/>
  <c r="N57"/>
  <c r="M52"/>
  <c r="M51" s="1"/>
  <c r="M44"/>
  <c r="L34"/>
  <c r="M27"/>
  <c r="M26" s="1"/>
  <c r="K46"/>
  <c r="K43" s="1"/>
  <c r="K59"/>
  <c r="L59"/>
  <c r="M64"/>
  <c r="K34"/>
  <c r="L46"/>
  <c r="L43" s="1"/>
  <c r="N43" s="1"/>
  <c r="M34"/>
  <c r="M33" s="1"/>
  <c r="M46"/>
  <c r="L54" l="1"/>
  <c r="N59"/>
  <c r="K54"/>
  <c r="N55"/>
  <c r="K55"/>
  <c r="M54"/>
  <c r="M25"/>
  <c r="N34"/>
  <c r="N33" s="1"/>
  <c r="M43"/>
  <c r="L33"/>
  <c r="K33"/>
  <c r="L25" l="1"/>
  <c r="L67" s="1"/>
  <c r="M67"/>
  <c r="N54"/>
  <c r="K25"/>
  <c r="N25" s="1"/>
  <c r="K67" l="1"/>
  <c r="N67" s="1"/>
</calcChain>
</file>

<file path=xl/sharedStrings.xml><?xml version="1.0" encoding="utf-8"?>
<sst xmlns="http://schemas.openxmlformats.org/spreadsheetml/2006/main" count="274" uniqueCount="91">
  <si>
    <t>НАЛОГОВЫЕ И НЕНАЛОГОВЫЕ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</si>
  <si>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</si>
  <si>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</si>
  <si>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доходов. полученных от осуществления деятельности  физическими лицами, зарегистрированных в качестве индивидуальных предпринимателей, нотариусов, занимающихся частной практикой ,адвокатов ,учредивших адвокатские кабинеты, и других лиц ,занимающихся частной практикой в соответствии со статьей 227НК РФ</t>
  </si>
  <si>
    <t>Налог на доходы физических лиц с доходов ,полученных физическими лицами со статьей  228 Налогового кодекса Российской Федерации</t>
  </si>
  <si>
    <t>НАЛОГИ НА ТОВАРЫ (РАБОТЫ, УСЛУГИ), РЕАЛИЗУЕМЫЕ НА ТЕРРИТОРИИ РФ</t>
  </si>
  <si>
    <t>Акцизы по подакцизным товарам (продукции), производимым на территории РФ</t>
  </si>
  <si>
    <t>Доходы от уплаты акцизов на дизельное топливо, подлежащие распределению субъектам Российской Федерации и местным бюджетам с учетом установленных дифференцированных нормативов отчислений в местные бюджеты</t>
  </si>
  <si>
    <t>Доходы от уплаты акцизов моторные масла для дизельных и (или) карбюраторных(инжекторных)двигателей, подлежащие распределению субъектам Российской Федерации и местным бюджетам с учетом установленных дифференцированных нормативов отчислений в местные бюджеты</t>
  </si>
  <si>
    <t>Доходы от уплаты акцизов автомобильный бензин ,производимый на территории Российской Федерации, подлежащие распределению субъектам Российской Федерации и  местным бюджетам с учетом установленных дифференцированных нормативов отчислений в местные бюджеты</t>
  </si>
  <si>
    <t>Доходы от уплаты акцизов прямогонный бензин ,производимый на территории Российской Федерации, подлежащие распределению субъектам Российской Федерации и местным бюджетам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</si>
  <si>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</si>
  <si>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</si>
  <si>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</si>
  <si>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 с организаций</t>
  </si>
  <si>
    <t>Земельный налог с физических лиц</t>
  </si>
  <si>
    <t>Земельный налог с физических,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</si>
  <si>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</si>
  <si>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</si>
  <si>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</si>
  <si>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</si>
  <si>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</si>
  <si>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</si>
  <si>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</si>
  <si>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сельских  поселений на выравнивание уровня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</si>
  <si>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</si>
  <si>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</si>
  <si>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</si>
  <si>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</si>
  <si>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№ строки</t>
  </si>
  <si>
    <t>Код 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</si>
  <si>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</si>
  <si>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</si>
  <si>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</si>
  <si>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</si>
  <si>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</si>
  <si>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код подвида доходов бюджетов</t>
  </si>
  <si>
    <t>Код классификации операций сектора  государственного управления ,относящихся к доходам бюджетов</t>
  </si>
  <si>
    <t>00</t>
  </si>
  <si>
    <t>000</t>
  </si>
  <si>
    <t>0000</t>
  </si>
  <si>
    <t>01</t>
  </si>
  <si>
    <t>НАЛОГИ НА ПРИБЫЛЬ,ДОХОДЫ</t>
  </si>
  <si>
    <t>02</t>
  </si>
  <si>
    <t>110</t>
  </si>
  <si>
    <t>010</t>
  </si>
  <si>
    <t>020</t>
  </si>
  <si>
    <t>030</t>
  </si>
  <si>
    <t>03</t>
  </si>
  <si>
    <t>231</t>
  </si>
  <si>
    <t>Доходы от уплаты акцизов на дизельное топливо, подлежащие распределению субъектам Российской Федерации и местным бюджетам с учетом установленных дифференцированных нормативов отчислений в местные бюджеты(по нормативам ,установленным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</si>
  <si>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</si>
  <si>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моторные масла для дизельных и (или) карбюраторных(инжекторных)двигателей, подлежащие распределению субъектам Российской Федерации и местным бюджетам с учетом установленных дифференцированных нормативов отчислений в местные бюджеты(по нормативам ,установленным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</si>
  <si>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</si>
  <si>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автомобильный бензин ,производимый на территории Российской Федерации, подлежащие распределению субъектам Российской Федерации и  местным бюджетам с учетом установленных дифференцированных нормативов отчислений в местные бюджеты(по нормативам ,установленным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</si>
  <si>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</si>
  <si>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Доходы от уплаты акцизов прямогонный бензин ,производимый на территории Российской Федерации, подлежащие распределению субъектам Российской Федерации и местным бюджетам с учетом установленных дифференцированных нормативов отчислений в местные бюджеты(по нормативам ,установленным Федеральным законом о федеральном бюджете в целях формирования дорожных фондов субъектов Российской Федерации)</t>
  </si>
  <si>
    <t>06</t>
  </si>
  <si>
    <t>10</t>
  </si>
  <si>
    <t>033</t>
  </si>
  <si>
    <t>040</t>
  </si>
  <si>
    <t>043</t>
  </si>
  <si>
    <t>08</t>
  </si>
  <si>
    <t>04</t>
  </si>
  <si>
    <t>001</t>
  </si>
  <si>
    <t>15</t>
  </si>
  <si>
    <t>20</t>
  </si>
  <si>
    <t>150</t>
  </si>
  <si>
    <t>Иные межбюджетные трансферты</t>
  </si>
  <si>
    <t>Прочие межбюджетные трансферты, передаваемые бюджетам.</t>
  </si>
  <si>
    <t>Прочие межбюджетные трансферты, передаваемые бюджетам поселений</t>
  </si>
  <si>
    <t>024</t>
  </si>
  <si>
    <t>21</t>
  </si>
  <si>
    <r>
      <t>Земельный налог</t>
    </r>
    <r>
      <rPr>
        <sz val="12"/>
        <color theme="1"/>
        <rFont val="Times New Roman"/>
        <family val="1"/>
        <charset val="204"/>
      </rPr>
      <t xml:space="preserve">  с организаций, обладающих земельным участком, расположенным в границах сельских поселений</t>
    </r>
  </si>
  <si>
    <t>Наименование групп, подгрупп, статей, подстатей,элементов ,подвидов доходов ,кодов экономической классификации,относящихся к доходам бюджетов</t>
  </si>
  <si>
    <t>Код  бюджетной классификации доходов бюджета</t>
  </si>
  <si>
    <t>код главного администратора</t>
  </si>
  <si>
    <t>182</t>
  </si>
  <si>
    <t>к Постановлению Администрации Новокаргинского сельсовета</t>
  </si>
  <si>
    <t>от 08.04.2022    № 9-п</t>
  </si>
  <si>
    <t>Отчет об исполнении сельского бюджета по состоянию на 01 апреля 2022 года.</t>
  </si>
  <si>
    <t>Наименование органа ,организующего исполнение бюджета:</t>
  </si>
  <si>
    <t>Наименование публично-правовогообразования :МО Новокаргинский сельсовет</t>
  </si>
  <si>
    <t>Переодичность: квартальная</t>
  </si>
  <si>
    <t>Утверждено доходы сельского бюджета 2022 год</t>
  </si>
  <si>
    <t>Исполнено доходы сельского бюджета на 01 апреля 2022год</t>
  </si>
  <si>
    <t>Неисполненные назначения</t>
  </si>
  <si>
    <t>Процент  исполнения</t>
  </si>
  <si>
    <t>Единицы измерения: руб.</t>
  </si>
  <si>
    <t>Приложение</t>
  </si>
  <si>
    <t xml:space="preserve">1.Доходы бюджета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</si>
</sst>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/>
    <xf numFmtId="0" fontId="2" fillId="2" borderId="6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164" fontId="2" fillId="2" borderId="2" xfId="0" applyNumberFormat="1" applyFont="1" applyFill="1" applyBorder="1" applyAlignment="1">
      <alignment vertical="top" wrapText="1"/>
    </xf>
    <xf numFmtId="49" fontId="2" fillId="2" borderId="4" xfId="0" applyNumberFormat="1" applyFont="1" applyFill="1" applyBorder="1" applyAlignment="1">
      <alignment vertical="top" wrapText="1"/>
    </xf>
    <xf numFmtId="49" fontId="2" fillId="2" borderId="3" xfId="0" applyNumberFormat="1" applyFont="1" applyFill="1" applyBorder="1" applyAlignment="1">
      <alignment vertical="top" wrapText="1"/>
    </xf>
    <xf numFmtId="49" fontId="1" fillId="2" borderId="6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vertical="top" wrapText="1"/>
    </xf>
    <xf numFmtId="164" fontId="1" fillId="2" borderId="6" xfId="0" applyNumberFormat="1" applyFont="1" applyFill="1" applyBorder="1" applyAlignment="1">
      <alignment vertical="top" wrapText="1"/>
    </xf>
    <xf numFmtId="164" fontId="2" fillId="2" borderId="4" xfId="0" applyNumberFormat="1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textRotation="90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164" fontId="2" fillId="2" borderId="2" xfId="0" applyNumberFormat="1" applyFont="1" applyFill="1" applyBorder="1" applyAlignment="1">
      <alignment vertical="top" wrapText="1"/>
    </xf>
    <xf numFmtId="0" fontId="3" fillId="2" borderId="0" xfId="0" applyFont="1" applyFill="1"/>
    <xf numFmtId="0" fontId="2" fillId="2" borderId="2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2" fontId="2" fillId="2" borderId="6" xfId="0" applyNumberFormat="1" applyFont="1" applyFill="1" applyBorder="1" applyAlignment="1">
      <alignment vertical="top" wrapText="1"/>
    </xf>
    <xf numFmtId="2" fontId="1" fillId="2" borderId="6" xfId="0" applyNumberFormat="1" applyFont="1" applyFill="1" applyBorder="1" applyAlignment="1">
      <alignment vertical="top" wrapText="1"/>
    </xf>
    <xf numFmtId="2" fontId="2" fillId="2" borderId="2" xfId="0" applyNumberFormat="1" applyFont="1" applyFill="1" applyBorder="1" applyAlignment="1">
      <alignment vertical="top" wrapText="1"/>
    </xf>
    <xf numFmtId="2" fontId="2" fillId="2" borderId="4" xfId="0" applyNumberFormat="1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center" vertical="top" wrapText="1"/>
    </xf>
    <xf numFmtId="164" fontId="2" fillId="2" borderId="7" xfId="0" applyNumberFormat="1" applyFont="1" applyFill="1" applyBorder="1" applyAlignment="1">
      <alignment vertical="top" wrapText="1"/>
    </xf>
    <xf numFmtId="49" fontId="1" fillId="2" borderId="4" xfId="0" applyNumberFormat="1" applyFont="1" applyFill="1" applyBorder="1" applyAlignment="1">
      <alignment vertical="top" wrapText="1"/>
    </xf>
    <xf numFmtId="0" fontId="0" fillId="0" borderId="14" xfId="0" applyBorder="1"/>
    <xf numFmtId="0" fontId="1" fillId="2" borderId="1" xfId="0" applyFont="1" applyFill="1" applyBorder="1" applyAlignment="1">
      <alignment horizontal="center" vertical="top" wrapText="1"/>
    </xf>
    <xf numFmtId="2" fontId="2" fillId="2" borderId="2" xfId="0" applyNumberFormat="1" applyFont="1" applyFill="1" applyBorder="1" applyAlignment="1">
      <alignment vertical="top" wrapText="1"/>
    </xf>
    <xf numFmtId="2" fontId="2" fillId="2" borderId="3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vertical="top" wrapText="1"/>
    </xf>
    <xf numFmtId="49" fontId="2" fillId="2" borderId="3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textRotation="90" wrapText="1"/>
    </xf>
    <xf numFmtId="0" fontId="2" fillId="2" borderId="7" xfId="0" applyFont="1" applyFill="1" applyBorder="1" applyAlignment="1">
      <alignment horizontal="left" vertical="center" textRotation="90" wrapText="1"/>
    </xf>
    <xf numFmtId="0" fontId="2" fillId="2" borderId="3" xfId="0" applyFont="1" applyFill="1" applyBorder="1" applyAlignment="1">
      <alignment horizontal="left" vertical="center" textRotation="90" wrapText="1"/>
    </xf>
    <xf numFmtId="0" fontId="2" fillId="2" borderId="2" xfId="0" applyFont="1" applyFill="1" applyBorder="1" applyAlignment="1">
      <alignment horizontal="center" vertical="top" textRotation="90" wrapText="1"/>
    </xf>
    <xf numFmtId="0" fontId="2" fillId="2" borderId="7" xfId="0" applyFont="1" applyFill="1" applyBorder="1" applyAlignment="1">
      <alignment horizontal="center" vertical="top" textRotation="90" wrapText="1"/>
    </xf>
    <xf numFmtId="0" fontId="2" fillId="2" borderId="3" xfId="0" applyFont="1" applyFill="1" applyBorder="1" applyAlignment="1">
      <alignment horizontal="center" vertical="top" textRotation="90" wrapText="1"/>
    </xf>
    <xf numFmtId="0" fontId="3" fillId="2" borderId="0" xfId="0" applyFont="1" applyFill="1" applyAlignment="1">
      <alignment horizontal="center"/>
    </xf>
    <xf numFmtId="0" fontId="2" fillId="2" borderId="15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top" wrapText="1"/>
    </xf>
    <xf numFmtId="164" fontId="2" fillId="2" borderId="3" xfId="0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vertical="top" wrapText="1"/>
    </xf>
    <xf numFmtId="164" fontId="2" fillId="2" borderId="3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8"/>
  <sheetViews>
    <sheetView tabSelected="1" topLeftCell="A21" workbookViewId="0">
      <selection activeCell="A30" sqref="A30"/>
    </sheetView>
  </sheetViews>
  <sheetFormatPr defaultRowHeight="15"/>
  <cols>
    <col min="1" max="1" width="4.28515625" customWidth="1"/>
    <col min="2" max="2" width="6" customWidth="1"/>
    <col min="3" max="3" width="3.7109375" customWidth="1"/>
    <col min="4" max="4" width="4.28515625" customWidth="1"/>
    <col min="5" max="5" width="8.140625" customWidth="1"/>
    <col min="6" max="6" width="7.7109375" customWidth="1"/>
    <col min="7" max="7" width="4.85546875" customWidth="1"/>
    <col min="8" max="8" width="7.5703125" customWidth="1"/>
    <col min="9" max="9" width="9.5703125" customWidth="1"/>
    <col min="10" max="10" width="49" customWidth="1"/>
    <col min="11" max="11" width="13.140625" customWidth="1"/>
    <col min="12" max="12" width="14.140625" customWidth="1"/>
    <col min="13" max="13" width="16.7109375" customWidth="1"/>
    <col min="14" max="14" width="12.5703125" customWidth="1"/>
    <col min="15" max="17" width="12.85546875" customWidth="1"/>
  </cols>
  <sheetData>
    <row r="2" spans="1:1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1"/>
      <c r="B3" s="1"/>
      <c r="C3" s="1"/>
      <c r="D3" s="1"/>
      <c r="E3" s="1"/>
      <c r="F3" s="1"/>
      <c r="G3" s="1"/>
      <c r="H3" s="1"/>
      <c r="I3" s="1"/>
      <c r="J3" s="1" t="s">
        <v>89</v>
      </c>
      <c r="K3" s="1"/>
      <c r="L3" s="1"/>
      <c r="M3" s="1"/>
      <c r="N3" s="1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 t="s">
        <v>78</v>
      </c>
      <c r="K4" s="1"/>
      <c r="L4" s="1"/>
      <c r="M4" s="1"/>
      <c r="N4" s="1"/>
    </row>
    <row r="5" spans="1:14" ht="15.75">
      <c r="A5" s="1"/>
      <c r="B5" s="1"/>
      <c r="C5" s="1"/>
      <c r="D5" s="1"/>
      <c r="E5" s="1"/>
      <c r="F5" s="1"/>
      <c r="G5" s="1"/>
      <c r="H5" s="1"/>
      <c r="I5" s="1"/>
      <c r="J5" s="1" t="s">
        <v>79</v>
      </c>
      <c r="K5" s="1"/>
      <c r="L5" s="1"/>
      <c r="M5" s="1"/>
      <c r="N5" s="1"/>
    </row>
    <row r="6" spans="1:14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>
      <c r="A7" s="1"/>
      <c r="B7" s="1"/>
      <c r="C7" s="1"/>
      <c r="D7" s="34" t="s">
        <v>80</v>
      </c>
      <c r="E7" s="34"/>
      <c r="F7" s="34"/>
      <c r="G7" s="34"/>
      <c r="H7" s="34"/>
      <c r="I7" s="34"/>
      <c r="J7" s="34"/>
      <c r="K7" s="1"/>
      <c r="L7" s="1"/>
      <c r="M7" s="1"/>
      <c r="N7" s="1"/>
    </row>
    <row r="8" spans="1:14" ht="15.75">
      <c r="A8" s="1"/>
      <c r="B8" s="1"/>
      <c r="C8" s="1"/>
      <c r="D8" s="34"/>
      <c r="E8" s="34"/>
      <c r="F8" s="34"/>
      <c r="G8" s="34"/>
      <c r="H8" s="34"/>
      <c r="I8" s="34"/>
      <c r="J8" s="34"/>
      <c r="K8" s="1"/>
      <c r="L8" s="1"/>
      <c r="M8" s="1"/>
      <c r="N8" s="1"/>
    </row>
    <row r="9" spans="1:14" ht="15.75">
      <c r="A9" s="1"/>
      <c r="B9" s="1" t="s">
        <v>81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>
      <c r="A10" s="1"/>
      <c r="B10" s="1" t="s">
        <v>82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.75">
      <c r="A11" s="1"/>
      <c r="B11" s="1" t="s">
        <v>83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"/>
      <c r="B12" s="1" t="s">
        <v>88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1"/>
      <c r="B14" s="73" t="s">
        <v>90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</row>
    <row r="15" spans="1:14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0.5" customHeight="1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1.5" customHeight="1">
      <c r="A17" s="70" t="s">
        <v>29</v>
      </c>
      <c r="B17" s="67" t="s">
        <v>76</v>
      </c>
      <c r="C17" s="78" t="s">
        <v>75</v>
      </c>
      <c r="D17" s="79"/>
      <c r="E17" s="79"/>
      <c r="F17" s="79"/>
      <c r="G17" s="79"/>
      <c r="H17" s="79"/>
      <c r="I17" s="80"/>
      <c r="J17" s="56" t="s">
        <v>74</v>
      </c>
      <c r="K17" s="56" t="s">
        <v>84</v>
      </c>
      <c r="L17" s="56" t="s">
        <v>85</v>
      </c>
      <c r="M17" s="35"/>
      <c r="N17" s="28"/>
    </row>
    <row r="18" spans="1:14" ht="13.5" customHeight="1" thickBot="1">
      <c r="A18" s="71"/>
      <c r="B18" s="68"/>
      <c r="C18" s="81"/>
      <c r="D18" s="82"/>
      <c r="E18" s="82"/>
      <c r="F18" s="82"/>
      <c r="G18" s="82"/>
      <c r="H18" s="82"/>
      <c r="I18" s="83"/>
      <c r="J18" s="57"/>
      <c r="K18" s="57"/>
      <c r="L18" s="57"/>
      <c r="M18" s="36"/>
      <c r="N18" s="57" t="s">
        <v>87</v>
      </c>
    </row>
    <row r="19" spans="1:14" ht="12" hidden="1" customHeight="1" thickBot="1">
      <c r="A19" s="71"/>
      <c r="B19" s="68"/>
      <c r="C19" s="81"/>
      <c r="D19" s="82"/>
      <c r="E19" s="82"/>
      <c r="F19" s="82"/>
      <c r="G19" s="82"/>
      <c r="H19" s="82"/>
      <c r="I19" s="83"/>
      <c r="J19" s="57"/>
      <c r="K19" s="57"/>
      <c r="L19" s="57"/>
      <c r="M19" s="36"/>
      <c r="N19" s="57"/>
    </row>
    <row r="20" spans="1:14" ht="16.5" hidden="1" customHeight="1" thickBot="1">
      <c r="A20" s="71"/>
      <c r="B20" s="68"/>
      <c r="C20" s="84"/>
      <c r="D20" s="85"/>
      <c r="E20" s="85"/>
      <c r="F20" s="85"/>
      <c r="G20" s="85"/>
      <c r="H20" s="85"/>
      <c r="I20" s="86"/>
      <c r="J20" s="57"/>
      <c r="K20" s="57"/>
      <c r="L20" s="57"/>
      <c r="M20" s="36"/>
      <c r="N20" s="57"/>
    </row>
    <row r="21" spans="1:14" ht="15" customHeight="1">
      <c r="A21" s="71"/>
      <c r="B21" s="68"/>
      <c r="C21" s="61" t="s">
        <v>30</v>
      </c>
      <c r="D21" s="62"/>
      <c r="E21" s="62"/>
      <c r="F21" s="62"/>
      <c r="G21" s="63"/>
      <c r="H21" s="56"/>
      <c r="I21" s="53" t="s">
        <v>37</v>
      </c>
      <c r="J21" s="57"/>
      <c r="K21" s="57"/>
      <c r="L21" s="57"/>
      <c r="M21" s="36"/>
      <c r="N21" s="57"/>
    </row>
    <row r="22" spans="1:14" ht="3.75" customHeight="1" thickBot="1">
      <c r="A22" s="71"/>
      <c r="B22" s="68"/>
      <c r="C22" s="64"/>
      <c r="D22" s="65"/>
      <c r="E22" s="65"/>
      <c r="F22" s="65"/>
      <c r="G22" s="66"/>
      <c r="H22" s="57"/>
      <c r="I22" s="54"/>
      <c r="J22" s="57"/>
      <c r="K22" s="57"/>
      <c r="L22" s="57"/>
      <c r="M22" s="36"/>
      <c r="N22" s="57"/>
    </row>
    <row r="23" spans="1:14" ht="153.75" customHeight="1" thickBot="1">
      <c r="A23" s="72"/>
      <c r="B23" s="69"/>
      <c r="C23" s="29" t="s">
        <v>31</v>
      </c>
      <c r="D23" s="29" t="s">
        <v>32</v>
      </c>
      <c r="E23" s="29" t="s">
        <v>33</v>
      </c>
      <c r="F23" s="29" t="s">
        <v>34</v>
      </c>
      <c r="G23" s="29" t="s">
        <v>35</v>
      </c>
      <c r="H23" s="29" t="s">
        <v>36</v>
      </c>
      <c r="I23" s="55"/>
      <c r="J23" s="58"/>
      <c r="K23" s="58"/>
      <c r="L23" s="58"/>
      <c r="M23" s="37" t="s">
        <v>86</v>
      </c>
      <c r="N23" s="58"/>
    </row>
    <row r="24" spans="1:14" ht="16.5" thickBot="1">
      <c r="A24" s="3">
        <v>1</v>
      </c>
      <c r="B24" s="17">
        <v>2</v>
      </c>
      <c r="C24" s="2">
        <v>3</v>
      </c>
      <c r="D24" s="2">
        <v>4</v>
      </c>
      <c r="E24" s="2">
        <v>5</v>
      </c>
      <c r="F24" s="2">
        <v>6</v>
      </c>
      <c r="G24" s="2">
        <v>7</v>
      </c>
      <c r="H24" s="2">
        <v>8</v>
      </c>
      <c r="I24" s="2">
        <v>9</v>
      </c>
      <c r="J24" s="2">
        <v>10</v>
      </c>
      <c r="K24" s="2">
        <v>11</v>
      </c>
      <c r="L24" s="2">
        <v>12</v>
      </c>
      <c r="M24" s="2">
        <v>13</v>
      </c>
      <c r="N24" s="2">
        <v>14</v>
      </c>
    </row>
    <row r="25" spans="1:14" ht="16.5" thickBot="1">
      <c r="A25" s="10">
        <v>1</v>
      </c>
      <c r="B25" s="25" t="s">
        <v>39</v>
      </c>
      <c r="C25" s="4">
        <v>1</v>
      </c>
      <c r="D25" s="8" t="s">
        <v>38</v>
      </c>
      <c r="E25" s="8" t="s">
        <v>38</v>
      </c>
      <c r="F25" s="8" t="s">
        <v>39</v>
      </c>
      <c r="G25" s="8" t="s">
        <v>38</v>
      </c>
      <c r="H25" s="8" t="s">
        <v>40</v>
      </c>
      <c r="I25" s="8" t="s">
        <v>39</v>
      </c>
      <c r="J25" s="4" t="s">
        <v>0</v>
      </c>
      <c r="K25" s="38">
        <f>K26+K33+K43+K51</f>
        <v>617500</v>
      </c>
      <c r="L25" s="38">
        <f>L26+L33+L43+L51</f>
        <v>160589.51999999999</v>
      </c>
      <c r="M25" s="38">
        <f>M26+M33+M43+M51</f>
        <v>456910.48</v>
      </c>
      <c r="N25" s="11">
        <f>L25/K25*100</f>
        <v>26.006399999999996</v>
      </c>
    </row>
    <row r="26" spans="1:14" ht="16.5" thickBot="1">
      <c r="A26" s="10">
        <v>2</v>
      </c>
      <c r="B26" s="17">
        <v>182</v>
      </c>
      <c r="C26" s="4">
        <v>1</v>
      </c>
      <c r="D26" s="8" t="s">
        <v>41</v>
      </c>
      <c r="E26" s="8" t="s">
        <v>38</v>
      </c>
      <c r="F26" s="8" t="s">
        <v>39</v>
      </c>
      <c r="G26" s="8" t="s">
        <v>38</v>
      </c>
      <c r="H26" s="8" t="s">
        <v>40</v>
      </c>
      <c r="I26" s="8" t="s">
        <v>39</v>
      </c>
      <c r="J26" s="4" t="s">
        <v>42</v>
      </c>
      <c r="K26" s="38">
        <f>K27</f>
        <v>162100</v>
      </c>
      <c r="L26" s="38">
        <f>L27</f>
        <v>29197.57</v>
      </c>
      <c r="M26" s="38">
        <f>M27</f>
        <v>132902.43000000002</v>
      </c>
      <c r="N26" s="11">
        <f>L26/K26*100</f>
        <v>18.012072794571253</v>
      </c>
    </row>
    <row r="27" spans="1:14" ht="29.25" customHeight="1" thickBot="1">
      <c r="A27" s="10">
        <v>3</v>
      </c>
      <c r="B27" s="21">
        <v>182</v>
      </c>
      <c r="C27" s="4">
        <v>1</v>
      </c>
      <c r="D27" s="8" t="s">
        <v>41</v>
      </c>
      <c r="E27" s="8" t="s">
        <v>43</v>
      </c>
      <c r="F27" s="8" t="s">
        <v>39</v>
      </c>
      <c r="G27" s="8" t="s">
        <v>41</v>
      </c>
      <c r="H27" s="8" t="s">
        <v>40</v>
      </c>
      <c r="I27" s="8" t="s">
        <v>44</v>
      </c>
      <c r="J27" s="4" t="s">
        <v>1</v>
      </c>
      <c r="K27" s="38">
        <f>SUM(K28:K31)</f>
        <v>162100</v>
      </c>
      <c r="L27" s="38">
        <f>SUM(L28:L31)</f>
        <v>29197.57</v>
      </c>
      <c r="M27" s="38">
        <f>SUM(M28:M31)</f>
        <v>132902.43000000002</v>
      </c>
      <c r="N27" s="11">
        <f>L27/K27*100</f>
        <v>18.012072794571253</v>
      </c>
    </row>
    <row r="28" spans="1:14" ht="15.75">
      <c r="A28" s="59">
        <v>4</v>
      </c>
      <c r="B28" s="19">
        <v>182</v>
      </c>
      <c r="C28" s="59">
        <v>1</v>
      </c>
      <c r="D28" s="49" t="s">
        <v>41</v>
      </c>
      <c r="E28" s="49" t="s">
        <v>43</v>
      </c>
      <c r="F28" s="49" t="s">
        <v>45</v>
      </c>
      <c r="G28" s="49" t="s">
        <v>41</v>
      </c>
      <c r="H28" s="49" t="s">
        <v>40</v>
      </c>
      <c r="I28" s="49">
        <v>110</v>
      </c>
      <c r="J28" s="59" t="s">
        <v>2</v>
      </c>
      <c r="K28" s="47">
        <v>161000</v>
      </c>
      <c r="L28" s="47">
        <v>29048.52</v>
      </c>
      <c r="M28" s="47">
        <f>K28-L28</f>
        <v>131951.48000000001</v>
      </c>
      <c r="N28" s="91">
        <f>L28/K28*100</f>
        <v>18.042559006211182</v>
      </c>
    </row>
    <row r="29" spans="1:14" ht="16.5" thickBot="1">
      <c r="A29" s="60"/>
      <c r="B29" s="20"/>
      <c r="C29" s="60"/>
      <c r="D29" s="50"/>
      <c r="E29" s="50"/>
      <c r="F29" s="50"/>
      <c r="G29" s="50"/>
      <c r="H29" s="50"/>
      <c r="I29" s="50"/>
      <c r="J29" s="60"/>
      <c r="K29" s="48"/>
      <c r="L29" s="48"/>
      <c r="M29" s="48"/>
      <c r="N29" s="92"/>
    </row>
    <row r="30" spans="1:14" ht="131.25" customHeight="1" thickBot="1">
      <c r="A30" s="6">
        <f>A28+1</f>
        <v>5</v>
      </c>
      <c r="B30" s="17">
        <v>182</v>
      </c>
      <c r="C30" s="4">
        <v>1</v>
      </c>
      <c r="D30" s="8" t="s">
        <v>41</v>
      </c>
      <c r="E30" s="8" t="s">
        <v>43</v>
      </c>
      <c r="F30" s="8" t="s">
        <v>46</v>
      </c>
      <c r="G30" s="8" t="s">
        <v>41</v>
      </c>
      <c r="H30" s="8" t="s">
        <v>40</v>
      </c>
      <c r="I30" s="8">
        <v>110</v>
      </c>
      <c r="J30" s="4" t="s">
        <v>3</v>
      </c>
      <c r="K30" s="38">
        <v>1000</v>
      </c>
      <c r="L30" s="38">
        <v>71.28</v>
      </c>
      <c r="M30" s="38">
        <f>K30-L30</f>
        <v>928.72</v>
      </c>
      <c r="N30" s="11">
        <f>L30/K30*100</f>
        <v>7.1279999999999992</v>
      </c>
    </row>
    <row r="31" spans="1:14">
      <c r="A31" s="51">
        <f>A30+1</f>
        <v>6</v>
      </c>
      <c r="B31" s="76">
        <v>182</v>
      </c>
      <c r="C31" s="49">
        <v>1</v>
      </c>
      <c r="D31" s="49" t="s">
        <v>41</v>
      </c>
      <c r="E31" s="49" t="s">
        <v>43</v>
      </c>
      <c r="F31" s="49" t="s">
        <v>47</v>
      </c>
      <c r="G31" s="49" t="s">
        <v>41</v>
      </c>
      <c r="H31" s="49" t="s">
        <v>40</v>
      </c>
      <c r="I31" s="49">
        <v>110</v>
      </c>
      <c r="J31" s="89" t="s">
        <v>4</v>
      </c>
      <c r="K31" s="47">
        <v>100</v>
      </c>
      <c r="L31" s="47">
        <v>77.77</v>
      </c>
      <c r="M31" s="47">
        <f>K31-L31</f>
        <v>22.230000000000004</v>
      </c>
      <c r="N31" s="87">
        <v>7.1279999999999992</v>
      </c>
    </row>
    <row r="32" spans="1:14" ht="35.25" customHeight="1" thickBot="1">
      <c r="A32" s="52"/>
      <c r="B32" s="77"/>
      <c r="C32" s="50"/>
      <c r="D32" s="50"/>
      <c r="E32" s="50"/>
      <c r="F32" s="50"/>
      <c r="G32" s="50"/>
      <c r="H32" s="50"/>
      <c r="I32" s="50"/>
      <c r="J32" s="90"/>
      <c r="K32" s="48"/>
      <c r="L32" s="48"/>
      <c r="M32" s="48"/>
      <c r="N32" s="88"/>
    </row>
    <row r="33" spans="1:14" ht="33" customHeight="1" thickBot="1">
      <c r="A33" s="6">
        <v>7</v>
      </c>
      <c r="B33" s="26">
        <v>100</v>
      </c>
      <c r="C33" s="8">
        <v>1</v>
      </c>
      <c r="D33" s="8" t="s">
        <v>48</v>
      </c>
      <c r="E33" s="8" t="s">
        <v>38</v>
      </c>
      <c r="F33" s="8" t="s">
        <v>39</v>
      </c>
      <c r="G33" s="8" t="s">
        <v>38</v>
      </c>
      <c r="H33" s="8" t="s">
        <v>40</v>
      </c>
      <c r="I33" s="8" t="s">
        <v>39</v>
      </c>
      <c r="J33" s="5" t="s">
        <v>5</v>
      </c>
      <c r="K33" s="39">
        <f>K34</f>
        <v>247300</v>
      </c>
      <c r="L33" s="39">
        <f>L34</f>
        <v>63785.680000000008</v>
      </c>
      <c r="M33" s="39">
        <f>M34</f>
        <v>183514.32</v>
      </c>
      <c r="N33" s="23">
        <f>N34</f>
        <v>25.792834613829356</v>
      </c>
    </row>
    <row r="34" spans="1:14" ht="33.75" customHeight="1" thickBot="1">
      <c r="A34" s="6">
        <f t="shared" ref="A34:A66" si="0">A33+1</f>
        <v>8</v>
      </c>
      <c r="B34" s="26">
        <v>100</v>
      </c>
      <c r="C34" s="8">
        <v>1</v>
      </c>
      <c r="D34" s="8" t="s">
        <v>48</v>
      </c>
      <c r="E34" s="8" t="s">
        <v>43</v>
      </c>
      <c r="F34" s="8" t="s">
        <v>39</v>
      </c>
      <c r="G34" s="8" t="s">
        <v>41</v>
      </c>
      <c r="H34" s="8" t="s">
        <v>40</v>
      </c>
      <c r="I34" s="8">
        <v>110</v>
      </c>
      <c r="J34" s="5" t="s">
        <v>6</v>
      </c>
      <c r="K34" s="39">
        <f>K35+K37+K39+K41</f>
        <v>247300</v>
      </c>
      <c r="L34" s="39">
        <f>L35+L37+L39+L41</f>
        <v>63785.680000000008</v>
      </c>
      <c r="M34" s="39">
        <f>M35+M37+M39+M41</f>
        <v>183514.32</v>
      </c>
      <c r="N34" s="33">
        <f>L34/K34*100</f>
        <v>25.792834613829356</v>
      </c>
    </row>
    <row r="35" spans="1:14" ht="95.25" thickBot="1">
      <c r="A35" s="6">
        <f t="shared" si="0"/>
        <v>9</v>
      </c>
      <c r="B35" s="26">
        <v>100</v>
      </c>
      <c r="C35" s="8">
        <v>1</v>
      </c>
      <c r="D35" s="8" t="s">
        <v>48</v>
      </c>
      <c r="E35" s="8" t="s">
        <v>43</v>
      </c>
      <c r="F35" s="8">
        <v>230</v>
      </c>
      <c r="G35" s="8" t="s">
        <v>41</v>
      </c>
      <c r="H35" s="8" t="s">
        <v>40</v>
      </c>
      <c r="I35" s="8">
        <v>110</v>
      </c>
      <c r="J35" s="4" t="s">
        <v>7</v>
      </c>
      <c r="K35" s="38">
        <f>K36</f>
        <v>111800</v>
      </c>
      <c r="L35" s="38">
        <f>L36</f>
        <v>30633.37</v>
      </c>
      <c r="M35" s="38">
        <f>M36</f>
        <v>81166.63</v>
      </c>
      <c r="N35" s="33">
        <f>L35/K35*100</f>
        <v>27.40015205724508</v>
      </c>
    </row>
    <row r="36" spans="1:14" ht="151.5" customHeight="1" thickBot="1">
      <c r="A36" s="6">
        <f t="shared" si="0"/>
        <v>10</v>
      </c>
      <c r="B36" s="26">
        <v>100</v>
      </c>
      <c r="C36" s="8">
        <v>1</v>
      </c>
      <c r="D36" s="8" t="s">
        <v>48</v>
      </c>
      <c r="E36" s="8" t="s">
        <v>43</v>
      </c>
      <c r="F36" s="8" t="s">
        <v>49</v>
      </c>
      <c r="G36" s="8" t="s">
        <v>41</v>
      </c>
      <c r="H36" s="8" t="s">
        <v>40</v>
      </c>
      <c r="I36" s="8">
        <v>110</v>
      </c>
      <c r="J36" s="4" t="s">
        <v>50</v>
      </c>
      <c r="K36" s="38">
        <v>111800</v>
      </c>
      <c r="L36" s="38">
        <v>30633.37</v>
      </c>
      <c r="M36" s="38">
        <f>K36-L36</f>
        <v>81166.63</v>
      </c>
      <c r="N36" s="33">
        <f>L36/K36*100</f>
        <v>27.40015205724508</v>
      </c>
    </row>
    <row r="37" spans="1:14" ht="117.75" customHeight="1" thickBot="1">
      <c r="A37" s="6">
        <f t="shared" si="0"/>
        <v>11</v>
      </c>
      <c r="B37" s="26">
        <v>100</v>
      </c>
      <c r="C37" s="12">
        <v>1</v>
      </c>
      <c r="D37" s="12" t="s">
        <v>48</v>
      </c>
      <c r="E37" s="12" t="s">
        <v>43</v>
      </c>
      <c r="F37" s="12">
        <v>240</v>
      </c>
      <c r="G37" s="12" t="s">
        <v>41</v>
      </c>
      <c r="H37" s="12" t="s">
        <v>40</v>
      </c>
      <c r="I37" s="12">
        <v>110</v>
      </c>
      <c r="J37" s="7" t="s">
        <v>8</v>
      </c>
      <c r="K37" s="41">
        <f>K38</f>
        <v>600</v>
      </c>
      <c r="L37" s="41">
        <f>L38</f>
        <v>196.3</v>
      </c>
      <c r="M37" s="41">
        <f>M38</f>
        <v>403.7</v>
      </c>
      <c r="N37" s="24">
        <f>N38</f>
        <v>32.716666666666669</v>
      </c>
    </row>
    <row r="38" spans="1:14" ht="174" thickBot="1">
      <c r="A38" s="6">
        <f t="shared" si="0"/>
        <v>12</v>
      </c>
      <c r="B38" s="26">
        <v>100</v>
      </c>
      <c r="C38" s="12">
        <v>1</v>
      </c>
      <c r="D38" s="12" t="s">
        <v>48</v>
      </c>
      <c r="E38" s="12" t="s">
        <v>43</v>
      </c>
      <c r="F38" s="12" t="s">
        <v>51</v>
      </c>
      <c r="G38" s="12" t="s">
        <v>41</v>
      </c>
      <c r="H38" s="12" t="s">
        <v>40</v>
      </c>
      <c r="I38" s="12">
        <v>110</v>
      </c>
      <c r="J38" s="7" t="s">
        <v>52</v>
      </c>
      <c r="K38" s="41">
        <v>600</v>
      </c>
      <c r="L38" s="41">
        <v>196.3</v>
      </c>
      <c r="M38" s="38">
        <f>K38-L38</f>
        <v>403.7</v>
      </c>
      <c r="N38" s="33">
        <f>L38/K38*100</f>
        <v>32.716666666666669</v>
      </c>
    </row>
    <row r="39" spans="1:14" ht="120" customHeight="1" thickBot="1">
      <c r="A39" s="6">
        <f t="shared" si="0"/>
        <v>13</v>
      </c>
      <c r="B39" s="26">
        <v>100</v>
      </c>
      <c r="C39" s="8">
        <v>1</v>
      </c>
      <c r="D39" s="8" t="s">
        <v>48</v>
      </c>
      <c r="E39" s="8" t="s">
        <v>43</v>
      </c>
      <c r="F39" s="8">
        <v>250</v>
      </c>
      <c r="G39" s="8" t="s">
        <v>41</v>
      </c>
      <c r="H39" s="8" t="s">
        <v>40</v>
      </c>
      <c r="I39" s="8">
        <v>110</v>
      </c>
      <c r="J39" s="4" t="s">
        <v>9</v>
      </c>
      <c r="K39" s="38">
        <f>K40</f>
        <v>148900</v>
      </c>
      <c r="L39" s="38">
        <f>L40</f>
        <v>37065.870000000003</v>
      </c>
      <c r="M39" s="38">
        <f>M40</f>
        <v>111834.13</v>
      </c>
      <c r="N39" s="22">
        <f>N40</f>
        <v>24.893129617192749</v>
      </c>
    </row>
    <row r="40" spans="1:14" ht="182.25" customHeight="1" thickBot="1">
      <c r="A40" s="6">
        <f t="shared" si="0"/>
        <v>14</v>
      </c>
      <c r="B40" s="26">
        <v>100</v>
      </c>
      <c r="C40" s="8">
        <v>1</v>
      </c>
      <c r="D40" s="8" t="s">
        <v>48</v>
      </c>
      <c r="E40" s="8" t="s">
        <v>43</v>
      </c>
      <c r="F40" s="8" t="s">
        <v>53</v>
      </c>
      <c r="G40" s="8" t="s">
        <v>41</v>
      </c>
      <c r="H40" s="8" t="s">
        <v>40</v>
      </c>
      <c r="I40" s="8">
        <v>110</v>
      </c>
      <c r="J40" s="4" t="s">
        <v>54</v>
      </c>
      <c r="K40" s="38">
        <v>148900</v>
      </c>
      <c r="L40" s="38">
        <v>37065.870000000003</v>
      </c>
      <c r="M40" s="38">
        <f>K40-L40</f>
        <v>111834.13</v>
      </c>
      <c r="N40" s="33">
        <f>L40/K40*100</f>
        <v>24.893129617192749</v>
      </c>
    </row>
    <row r="41" spans="1:14" ht="111" thickBot="1">
      <c r="A41" s="6">
        <f t="shared" si="0"/>
        <v>15</v>
      </c>
      <c r="B41" s="26">
        <v>100</v>
      </c>
      <c r="C41" s="8">
        <v>1</v>
      </c>
      <c r="D41" s="8" t="s">
        <v>48</v>
      </c>
      <c r="E41" s="8" t="s">
        <v>43</v>
      </c>
      <c r="F41" s="8">
        <v>260</v>
      </c>
      <c r="G41" s="8" t="s">
        <v>41</v>
      </c>
      <c r="H41" s="8" t="s">
        <v>40</v>
      </c>
      <c r="I41" s="8">
        <v>110</v>
      </c>
      <c r="J41" s="4" t="s">
        <v>10</v>
      </c>
      <c r="K41" s="38">
        <f>K42</f>
        <v>-14000</v>
      </c>
      <c r="L41" s="38">
        <f>L42</f>
        <v>-4109.8599999999997</v>
      </c>
      <c r="M41" s="38">
        <f>M42</f>
        <v>-9890.14</v>
      </c>
      <c r="N41" s="15">
        <f>N42</f>
        <v>29.356142857142853</v>
      </c>
    </row>
    <row r="42" spans="1:14" ht="177" customHeight="1" thickBot="1">
      <c r="A42" s="6">
        <f t="shared" si="0"/>
        <v>16</v>
      </c>
      <c r="B42" s="26">
        <v>100</v>
      </c>
      <c r="C42" s="8">
        <v>1</v>
      </c>
      <c r="D42" s="8" t="s">
        <v>48</v>
      </c>
      <c r="E42" s="8" t="s">
        <v>43</v>
      </c>
      <c r="F42" s="8" t="s">
        <v>55</v>
      </c>
      <c r="G42" s="8" t="s">
        <v>41</v>
      </c>
      <c r="H42" s="8" t="s">
        <v>40</v>
      </c>
      <c r="I42" s="8">
        <v>110</v>
      </c>
      <c r="J42" s="4" t="s">
        <v>56</v>
      </c>
      <c r="K42" s="38">
        <v>-14000</v>
      </c>
      <c r="L42" s="38">
        <v>-4109.8599999999997</v>
      </c>
      <c r="M42" s="38">
        <f>K42-L42</f>
        <v>-9890.14</v>
      </c>
      <c r="N42" s="33">
        <f>L42/K42*100</f>
        <v>29.356142857142853</v>
      </c>
    </row>
    <row r="43" spans="1:14" ht="16.5" thickBot="1">
      <c r="A43" s="42">
        <f t="shared" si="0"/>
        <v>17</v>
      </c>
      <c r="B43" s="30" t="s">
        <v>77</v>
      </c>
      <c r="C43" s="31">
        <v>1</v>
      </c>
      <c r="D43" s="31" t="s">
        <v>57</v>
      </c>
      <c r="E43" s="31" t="s">
        <v>38</v>
      </c>
      <c r="F43" s="31" t="s">
        <v>39</v>
      </c>
      <c r="G43" s="31" t="s">
        <v>38</v>
      </c>
      <c r="H43" s="31" t="s">
        <v>40</v>
      </c>
      <c r="I43" s="31" t="s">
        <v>39</v>
      </c>
      <c r="J43" s="32" t="s">
        <v>11</v>
      </c>
      <c r="K43" s="40">
        <f>K44+K46</f>
        <v>173100</v>
      </c>
      <c r="L43" s="40">
        <f>L44+L46</f>
        <v>12265.2</v>
      </c>
      <c r="M43" s="40">
        <f>K43-L43</f>
        <v>160834.79999999999</v>
      </c>
      <c r="N43" s="33">
        <f>L43/K43*100</f>
        <v>7.0856152512998278</v>
      </c>
    </row>
    <row r="44" spans="1:14" s="45" customFormat="1" ht="21.75" customHeight="1" thickBot="1">
      <c r="A44" s="42">
        <f t="shared" si="0"/>
        <v>18</v>
      </c>
      <c r="B44" s="27" t="s">
        <v>77</v>
      </c>
      <c r="C44" s="44">
        <v>1</v>
      </c>
      <c r="D44" s="44" t="s">
        <v>57</v>
      </c>
      <c r="E44" s="44" t="s">
        <v>41</v>
      </c>
      <c r="F44" s="44" t="s">
        <v>39</v>
      </c>
      <c r="G44" s="44" t="s">
        <v>38</v>
      </c>
      <c r="H44" s="44" t="s">
        <v>40</v>
      </c>
      <c r="I44" s="44">
        <v>110</v>
      </c>
      <c r="J44" s="7" t="s">
        <v>1</v>
      </c>
      <c r="K44" s="41">
        <f>K45</f>
        <v>67600</v>
      </c>
      <c r="L44" s="41">
        <f>L45</f>
        <v>6894.31</v>
      </c>
      <c r="M44" s="41">
        <f>M45</f>
        <v>60705.69</v>
      </c>
      <c r="N44" s="24">
        <f>N45</f>
        <v>10.198683431952665</v>
      </c>
    </row>
    <row r="45" spans="1:14" ht="64.5" customHeight="1" thickBot="1">
      <c r="A45" s="42">
        <f t="shared" si="0"/>
        <v>19</v>
      </c>
      <c r="B45" s="25" t="s">
        <v>77</v>
      </c>
      <c r="C45" s="8">
        <v>1</v>
      </c>
      <c r="D45" s="8" t="s">
        <v>57</v>
      </c>
      <c r="E45" s="8" t="s">
        <v>41</v>
      </c>
      <c r="F45" s="8" t="s">
        <v>47</v>
      </c>
      <c r="G45" s="8" t="s">
        <v>58</v>
      </c>
      <c r="H45" s="8" t="s">
        <v>40</v>
      </c>
      <c r="I45" s="8">
        <v>110</v>
      </c>
      <c r="J45" s="4" t="s">
        <v>12</v>
      </c>
      <c r="K45" s="38">
        <v>67600</v>
      </c>
      <c r="L45" s="38">
        <v>6894.31</v>
      </c>
      <c r="M45" s="38">
        <f>K45-L45</f>
        <v>60705.69</v>
      </c>
      <c r="N45" s="43">
        <f>L45/K45*100</f>
        <v>10.198683431952665</v>
      </c>
    </row>
    <row r="46" spans="1:14" ht="16.5" thickBot="1">
      <c r="A46" s="42">
        <f t="shared" si="0"/>
        <v>20</v>
      </c>
      <c r="B46" s="25" t="s">
        <v>77</v>
      </c>
      <c r="C46" s="14">
        <v>1</v>
      </c>
      <c r="D46" s="14" t="s">
        <v>57</v>
      </c>
      <c r="E46" s="14" t="s">
        <v>57</v>
      </c>
      <c r="F46" s="14" t="s">
        <v>39</v>
      </c>
      <c r="G46" s="14" t="s">
        <v>38</v>
      </c>
      <c r="H46" s="14" t="s">
        <v>40</v>
      </c>
      <c r="I46" s="14">
        <v>110</v>
      </c>
      <c r="J46" s="4" t="s">
        <v>13</v>
      </c>
      <c r="K46" s="38">
        <f>K47+K49</f>
        <v>105500</v>
      </c>
      <c r="L46" s="38">
        <f>L47+L49</f>
        <v>5370.89</v>
      </c>
      <c r="M46" s="38">
        <f>M47+M49</f>
        <v>100129.11</v>
      </c>
      <c r="N46" s="15">
        <f>N47+N49</f>
        <v>6.1311529680365302</v>
      </c>
    </row>
    <row r="47" spans="1:14" ht="16.5" thickBot="1">
      <c r="A47" s="13" t="s">
        <v>66</v>
      </c>
      <c r="B47" s="25" t="s">
        <v>77</v>
      </c>
      <c r="C47" s="14">
        <v>1</v>
      </c>
      <c r="D47" s="14" t="s">
        <v>57</v>
      </c>
      <c r="E47" s="14" t="s">
        <v>57</v>
      </c>
      <c r="F47" s="14" t="s">
        <v>47</v>
      </c>
      <c r="G47" s="14" t="s">
        <v>38</v>
      </c>
      <c r="H47" s="14" t="s">
        <v>40</v>
      </c>
      <c r="I47" s="14">
        <v>110</v>
      </c>
      <c r="J47" s="4" t="s">
        <v>14</v>
      </c>
      <c r="K47" s="38">
        <f>K48</f>
        <v>17900</v>
      </c>
      <c r="L47" s="38">
        <f>L48</f>
        <v>0</v>
      </c>
      <c r="M47" s="38">
        <f>M48</f>
        <v>17900</v>
      </c>
      <c r="N47" s="11">
        <v>0</v>
      </c>
    </row>
    <row r="48" spans="1:14" ht="53.25" customHeight="1" thickBot="1">
      <c r="A48" s="13" t="s">
        <v>72</v>
      </c>
      <c r="B48" s="25" t="s">
        <v>77</v>
      </c>
      <c r="C48" s="14">
        <v>1</v>
      </c>
      <c r="D48" s="14" t="s">
        <v>57</v>
      </c>
      <c r="E48" s="14" t="s">
        <v>57</v>
      </c>
      <c r="F48" s="14" t="s">
        <v>59</v>
      </c>
      <c r="G48" s="14">
        <v>10</v>
      </c>
      <c r="H48" s="14" t="s">
        <v>40</v>
      </c>
      <c r="I48" s="14">
        <v>110</v>
      </c>
      <c r="J48" s="4" t="s">
        <v>73</v>
      </c>
      <c r="K48" s="38">
        <v>17900</v>
      </c>
      <c r="L48" s="38">
        <v>0</v>
      </c>
      <c r="M48" s="38">
        <v>17900</v>
      </c>
      <c r="N48" s="11">
        <v>0</v>
      </c>
    </row>
    <row r="49" spans="1:14" ht="15" customHeight="1" thickBot="1">
      <c r="A49" s="13">
        <v>18</v>
      </c>
      <c r="B49" s="25" t="s">
        <v>77</v>
      </c>
      <c r="C49" s="14">
        <v>1</v>
      </c>
      <c r="D49" s="14" t="s">
        <v>57</v>
      </c>
      <c r="E49" s="14" t="s">
        <v>57</v>
      </c>
      <c r="F49" s="14" t="s">
        <v>60</v>
      </c>
      <c r="G49" s="14" t="s">
        <v>38</v>
      </c>
      <c r="H49" s="14" t="s">
        <v>40</v>
      </c>
      <c r="I49" s="14">
        <v>110</v>
      </c>
      <c r="J49" s="5" t="s">
        <v>15</v>
      </c>
      <c r="K49" s="38">
        <f>K50</f>
        <v>87600</v>
      </c>
      <c r="L49" s="38">
        <f>L50</f>
        <v>5370.89</v>
      </c>
      <c r="M49" s="38">
        <f>M50</f>
        <v>82229.11</v>
      </c>
      <c r="N49" s="33">
        <f>L49/K49*100</f>
        <v>6.1311529680365302</v>
      </c>
    </row>
    <row r="50" spans="1:14" ht="50.25" customHeight="1" thickBot="1">
      <c r="A50" s="13">
        <v>19</v>
      </c>
      <c r="B50" s="25" t="s">
        <v>77</v>
      </c>
      <c r="C50" s="14">
        <v>1</v>
      </c>
      <c r="D50" s="14" t="s">
        <v>57</v>
      </c>
      <c r="E50" s="14" t="s">
        <v>57</v>
      </c>
      <c r="F50" s="14" t="s">
        <v>61</v>
      </c>
      <c r="G50" s="14">
        <v>10</v>
      </c>
      <c r="H50" s="14" t="s">
        <v>40</v>
      </c>
      <c r="I50" s="14">
        <v>110</v>
      </c>
      <c r="J50" s="5" t="s">
        <v>16</v>
      </c>
      <c r="K50" s="38">
        <v>87600</v>
      </c>
      <c r="L50" s="38">
        <v>5370.89</v>
      </c>
      <c r="M50" s="38">
        <f>K50-L50</f>
        <v>82229.11</v>
      </c>
      <c r="N50" s="33">
        <f>L50/K50*100</f>
        <v>6.1311529680365302</v>
      </c>
    </row>
    <row r="51" spans="1:14" ht="18" customHeight="1" thickBot="1">
      <c r="A51" s="13">
        <v>20</v>
      </c>
      <c r="B51" s="25" t="s">
        <v>61</v>
      </c>
      <c r="C51" s="8">
        <v>1</v>
      </c>
      <c r="D51" s="8" t="s">
        <v>62</v>
      </c>
      <c r="E51" s="8" t="s">
        <v>38</v>
      </c>
      <c r="F51" s="8" t="s">
        <v>39</v>
      </c>
      <c r="G51" s="8" t="s">
        <v>38</v>
      </c>
      <c r="H51" s="8" t="s">
        <v>40</v>
      </c>
      <c r="I51" s="8" t="s">
        <v>39</v>
      </c>
      <c r="J51" s="4" t="s">
        <v>17</v>
      </c>
      <c r="K51" s="38">
        <f t="shared" ref="K51:N52" si="1">K52</f>
        <v>35000</v>
      </c>
      <c r="L51" s="38">
        <f t="shared" si="1"/>
        <v>55341.07</v>
      </c>
      <c r="M51" s="38">
        <f t="shared" si="1"/>
        <v>-20341.07</v>
      </c>
      <c r="N51" s="15">
        <f t="shared" si="1"/>
        <v>158.11734285714286</v>
      </c>
    </row>
    <row r="52" spans="1:14" ht="66" customHeight="1" thickBot="1">
      <c r="A52" s="13">
        <v>21</v>
      </c>
      <c r="B52" s="25" t="s">
        <v>61</v>
      </c>
      <c r="C52" s="8">
        <v>1</v>
      </c>
      <c r="D52" s="8" t="s">
        <v>62</v>
      </c>
      <c r="E52" s="8" t="s">
        <v>63</v>
      </c>
      <c r="F52" s="8" t="s">
        <v>39</v>
      </c>
      <c r="G52" s="8" t="s">
        <v>41</v>
      </c>
      <c r="H52" s="8" t="s">
        <v>40</v>
      </c>
      <c r="I52" s="8">
        <v>110</v>
      </c>
      <c r="J52" s="4" t="s">
        <v>18</v>
      </c>
      <c r="K52" s="38">
        <f t="shared" si="1"/>
        <v>35000</v>
      </c>
      <c r="L52" s="38">
        <f t="shared" si="1"/>
        <v>55341.07</v>
      </c>
      <c r="M52" s="38">
        <f t="shared" si="1"/>
        <v>-20341.07</v>
      </c>
      <c r="N52" s="22">
        <f t="shared" si="1"/>
        <v>158.11734285714286</v>
      </c>
    </row>
    <row r="53" spans="1:14" ht="120.75" customHeight="1" thickBot="1">
      <c r="A53" s="13">
        <v>22</v>
      </c>
      <c r="B53" s="25" t="s">
        <v>61</v>
      </c>
      <c r="C53" s="8">
        <v>1</v>
      </c>
      <c r="D53" s="8" t="s">
        <v>62</v>
      </c>
      <c r="E53" s="8" t="s">
        <v>63</v>
      </c>
      <c r="F53" s="8" t="s">
        <v>46</v>
      </c>
      <c r="G53" s="8" t="s">
        <v>41</v>
      </c>
      <c r="H53" s="8" t="s">
        <v>40</v>
      </c>
      <c r="I53" s="8">
        <v>110</v>
      </c>
      <c r="J53" s="4" t="s">
        <v>19</v>
      </c>
      <c r="K53" s="38">
        <v>35000</v>
      </c>
      <c r="L53" s="38">
        <v>55341.07</v>
      </c>
      <c r="M53" s="38">
        <f>K53-L53</f>
        <v>-20341.07</v>
      </c>
      <c r="N53" s="33">
        <f t="shared" ref="N53:N61" si="2">L53/K53*100</f>
        <v>158.11734285714286</v>
      </c>
    </row>
    <row r="54" spans="1:14" ht="19.5" customHeight="1" thickBot="1">
      <c r="A54" s="42">
        <f t="shared" si="0"/>
        <v>23</v>
      </c>
      <c r="B54" s="25" t="s">
        <v>61</v>
      </c>
      <c r="C54" s="8">
        <v>2</v>
      </c>
      <c r="D54" s="8" t="s">
        <v>38</v>
      </c>
      <c r="E54" s="8" t="s">
        <v>38</v>
      </c>
      <c r="F54" s="8" t="s">
        <v>39</v>
      </c>
      <c r="G54" s="8" t="s">
        <v>38</v>
      </c>
      <c r="H54" s="8" t="s">
        <v>40</v>
      </c>
      <c r="I54" s="8" t="s">
        <v>39</v>
      </c>
      <c r="J54" s="4" t="s">
        <v>20</v>
      </c>
      <c r="K54" s="39">
        <f>K55</f>
        <v>8935642.9000000004</v>
      </c>
      <c r="L54" s="39">
        <f>L55</f>
        <v>1670000.02</v>
      </c>
      <c r="M54" s="38">
        <f>M55</f>
        <v>7265642.8799999999</v>
      </c>
      <c r="N54" s="15">
        <f t="shared" si="2"/>
        <v>18.689198289246765</v>
      </c>
    </row>
    <row r="55" spans="1:14" ht="54.75" customHeight="1" thickBot="1">
      <c r="A55" s="46">
        <f t="shared" si="0"/>
        <v>24</v>
      </c>
      <c r="B55" s="25" t="s">
        <v>61</v>
      </c>
      <c r="C55" s="8">
        <v>2</v>
      </c>
      <c r="D55" s="8" t="s">
        <v>43</v>
      </c>
      <c r="E55" s="8" t="s">
        <v>38</v>
      </c>
      <c r="F55" s="8" t="s">
        <v>39</v>
      </c>
      <c r="G55" s="8" t="s">
        <v>38</v>
      </c>
      <c r="H55" s="8" t="s">
        <v>40</v>
      </c>
      <c r="I55" s="8" t="s">
        <v>39</v>
      </c>
      <c r="J55" s="5" t="s">
        <v>21</v>
      </c>
      <c r="K55" s="39">
        <f>K56+K59+K64</f>
        <v>8935642.9000000004</v>
      </c>
      <c r="L55" s="39">
        <f>L56+L59+L64</f>
        <v>1670000.02</v>
      </c>
      <c r="M55" s="39">
        <f>M56+M59+M64</f>
        <v>7265642.8799999999</v>
      </c>
      <c r="N55" s="11">
        <f t="shared" si="2"/>
        <v>18.689198289246765</v>
      </c>
    </row>
    <row r="56" spans="1:14" ht="35.25" customHeight="1" thickBot="1">
      <c r="A56" s="42">
        <f t="shared" si="0"/>
        <v>25</v>
      </c>
      <c r="B56" s="25" t="s">
        <v>61</v>
      </c>
      <c r="C56" s="8">
        <v>2</v>
      </c>
      <c r="D56" s="8" t="s">
        <v>43</v>
      </c>
      <c r="E56" s="8">
        <v>10</v>
      </c>
      <c r="F56" s="8" t="s">
        <v>39</v>
      </c>
      <c r="G56" s="8" t="s">
        <v>38</v>
      </c>
      <c r="H56" s="8" t="s">
        <v>40</v>
      </c>
      <c r="I56" s="8">
        <v>150</v>
      </c>
      <c r="J56" s="5" t="s">
        <v>22</v>
      </c>
      <c r="K56" s="39">
        <f t="shared" ref="K56:M57" si="3">K57</f>
        <v>4672400</v>
      </c>
      <c r="L56" s="39">
        <f t="shared" si="3"/>
        <v>1492900</v>
      </c>
      <c r="M56" s="39">
        <f t="shared" si="3"/>
        <v>3179500</v>
      </c>
      <c r="N56" s="33">
        <f t="shared" si="2"/>
        <v>31.951459635305195</v>
      </c>
    </row>
    <row r="57" spans="1:14" ht="32.25" thickBot="1">
      <c r="A57" s="46">
        <f t="shared" si="0"/>
        <v>26</v>
      </c>
      <c r="B57" s="25" t="s">
        <v>61</v>
      </c>
      <c r="C57" s="8">
        <v>2</v>
      </c>
      <c r="D57" s="8" t="s">
        <v>43</v>
      </c>
      <c r="E57" s="8">
        <v>15</v>
      </c>
      <c r="F57" s="8" t="s">
        <v>64</v>
      </c>
      <c r="G57" s="8" t="s">
        <v>38</v>
      </c>
      <c r="H57" s="8" t="s">
        <v>40</v>
      </c>
      <c r="I57" s="8">
        <v>150</v>
      </c>
      <c r="J57" s="5" t="s">
        <v>23</v>
      </c>
      <c r="K57" s="38">
        <f t="shared" si="3"/>
        <v>4672400</v>
      </c>
      <c r="L57" s="39">
        <f t="shared" si="3"/>
        <v>1492900</v>
      </c>
      <c r="M57" s="39">
        <f t="shared" si="3"/>
        <v>3179500</v>
      </c>
      <c r="N57" s="33">
        <f t="shared" si="2"/>
        <v>31.951459635305195</v>
      </c>
    </row>
    <row r="58" spans="1:14" ht="45.75" customHeight="1" thickBot="1">
      <c r="A58" s="46">
        <f t="shared" si="0"/>
        <v>27</v>
      </c>
      <c r="B58" s="25" t="s">
        <v>61</v>
      </c>
      <c r="C58" s="8">
        <v>2</v>
      </c>
      <c r="D58" s="8" t="s">
        <v>43</v>
      </c>
      <c r="E58" s="8" t="s">
        <v>65</v>
      </c>
      <c r="F58" s="8" t="s">
        <v>64</v>
      </c>
      <c r="G58" s="8">
        <v>10</v>
      </c>
      <c r="H58" s="8" t="s">
        <v>40</v>
      </c>
      <c r="I58" s="8">
        <v>150</v>
      </c>
      <c r="J58" s="5" t="s">
        <v>24</v>
      </c>
      <c r="K58" s="39">
        <v>4672400</v>
      </c>
      <c r="L58" s="39">
        <v>1492900</v>
      </c>
      <c r="M58" s="38">
        <f>K58-L58</f>
        <v>3179500</v>
      </c>
      <c r="N58" s="33">
        <f t="shared" si="2"/>
        <v>31.951459635305195</v>
      </c>
    </row>
    <row r="59" spans="1:14" ht="33.75" customHeight="1" thickBot="1">
      <c r="A59" s="46">
        <f t="shared" si="0"/>
        <v>28</v>
      </c>
      <c r="B59" s="25" t="s">
        <v>61</v>
      </c>
      <c r="C59" s="8">
        <v>2</v>
      </c>
      <c r="D59" s="8">
        <v>2</v>
      </c>
      <c r="E59" s="8">
        <v>30</v>
      </c>
      <c r="F59" s="8">
        <v>0</v>
      </c>
      <c r="G59" s="8">
        <v>0</v>
      </c>
      <c r="H59" s="8">
        <v>0</v>
      </c>
      <c r="I59" s="8">
        <v>150</v>
      </c>
      <c r="J59" s="5" t="s">
        <v>25</v>
      </c>
      <c r="K59" s="38">
        <f>K60+K62</f>
        <v>130800</v>
      </c>
      <c r="L59" s="38">
        <f>L60+L62</f>
        <v>29100</v>
      </c>
      <c r="M59" s="38">
        <f>M60+M62</f>
        <v>101700</v>
      </c>
      <c r="N59" s="33">
        <f t="shared" si="2"/>
        <v>22.24770642201835</v>
      </c>
    </row>
    <row r="60" spans="1:14" ht="48" customHeight="1" thickBot="1">
      <c r="A60" s="46">
        <f t="shared" si="0"/>
        <v>29</v>
      </c>
      <c r="B60" s="25" t="s">
        <v>61</v>
      </c>
      <c r="C60" s="8">
        <v>2</v>
      </c>
      <c r="D60" s="8" t="s">
        <v>43</v>
      </c>
      <c r="E60" s="8">
        <v>35</v>
      </c>
      <c r="F60" s="8">
        <v>118</v>
      </c>
      <c r="G60" s="8" t="s">
        <v>38</v>
      </c>
      <c r="H60" s="8" t="s">
        <v>40</v>
      </c>
      <c r="I60" s="8">
        <v>150</v>
      </c>
      <c r="J60" s="5" t="s">
        <v>26</v>
      </c>
      <c r="K60" s="39">
        <f>K61</f>
        <v>124400</v>
      </c>
      <c r="L60" s="38">
        <f>L61</f>
        <v>29100</v>
      </c>
      <c r="M60" s="38">
        <f>M61</f>
        <v>95300</v>
      </c>
      <c r="N60" s="33">
        <f t="shared" si="2"/>
        <v>23.392282958199356</v>
      </c>
    </row>
    <row r="61" spans="1:14" ht="64.5" customHeight="1" thickBot="1">
      <c r="A61" s="46">
        <f t="shared" si="0"/>
        <v>30</v>
      </c>
      <c r="B61" s="25" t="s">
        <v>61</v>
      </c>
      <c r="C61" s="8">
        <v>2</v>
      </c>
      <c r="D61" s="8" t="s">
        <v>43</v>
      </c>
      <c r="E61" s="8">
        <v>35</v>
      </c>
      <c r="F61" s="8">
        <v>118</v>
      </c>
      <c r="G61" s="8">
        <v>10</v>
      </c>
      <c r="H61" s="8" t="s">
        <v>40</v>
      </c>
      <c r="I61" s="8">
        <v>150</v>
      </c>
      <c r="J61" s="5" t="s">
        <v>27</v>
      </c>
      <c r="K61" s="39">
        <v>124400</v>
      </c>
      <c r="L61" s="38">
        <v>29100</v>
      </c>
      <c r="M61" s="38">
        <f>K61-L61</f>
        <v>95300</v>
      </c>
      <c r="N61" s="33">
        <f t="shared" si="2"/>
        <v>23.392282958199356</v>
      </c>
    </row>
    <row r="62" spans="1:14" ht="48.75" customHeight="1" thickBot="1">
      <c r="A62" s="46">
        <f t="shared" si="0"/>
        <v>31</v>
      </c>
      <c r="B62" s="25" t="s">
        <v>61</v>
      </c>
      <c r="C62" s="8">
        <v>2</v>
      </c>
      <c r="D62" s="8" t="s">
        <v>43</v>
      </c>
      <c r="E62" s="8">
        <v>30</v>
      </c>
      <c r="F62" s="8" t="s">
        <v>71</v>
      </c>
      <c r="G62" s="8" t="s">
        <v>38</v>
      </c>
      <c r="H62" s="8" t="s">
        <v>40</v>
      </c>
      <c r="I62" s="8">
        <v>150</v>
      </c>
      <c r="J62" s="5" t="s">
        <v>28</v>
      </c>
      <c r="K62" s="38">
        <f>K63</f>
        <v>6400</v>
      </c>
      <c r="L62" s="38">
        <f>L63</f>
        <v>0</v>
      </c>
      <c r="M62" s="38">
        <f>M63</f>
        <v>6400</v>
      </c>
      <c r="N62" s="11">
        <v>0</v>
      </c>
    </row>
    <row r="63" spans="1:14" ht="48" thickBot="1">
      <c r="A63" s="46">
        <f t="shared" si="0"/>
        <v>32</v>
      </c>
      <c r="B63" s="25" t="s">
        <v>61</v>
      </c>
      <c r="C63" s="8">
        <v>2</v>
      </c>
      <c r="D63" s="8" t="s">
        <v>43</v>
      </c>
      <c r="E63" s="8">
        <v>30</v>
      </c>
      <c r="F63" s="8" t="s">
        <v>71</v>
      </c>
      <c r="G63" s="8" t="s">
        <v>58</v>
      </c>
      <c r="H63" s="8" t="s">
        <v>40</v>
      </c>
      <c r="I63" s="8">
        <v>150</v>
      </c>
      <c r="J63" s="5" t="s">
        <v>28</v>
      </c>
      <c r="K63" s="38">
        <v>6400</v>
      </c>
      <c r="L63" s="38">
        <v>0</v>
      </c>
      <c r="M63" s="38">
        <v>6400</v>
      </c>
      <c r="N63" s="15">
        <v>0</v>
      </c>
    </row>
    <row r="64" spans="1:14" ht="15.75" customHeight="1" thickBot="1">
      <c r="A64" s="46">
        <f t="shared" si="0"/>
        <v>33</v>
      </c>
      <c r="B64" s="25" t="s">
        <v>61</v>
      </c>
      <c r="C64" s="12">
        <v>2</v>
      </c>
      <c r="D64" s="12" t="s">
        <v>43</v>
      </c>
      <c r="E64" s="12">
        <v>40</v>
      </c>
      <c r="F64" s="12" t="s">
        <v>39</v>
      </c>
      <c r="G64" s="12" t="s">
        <v>38</v>
      </c>
      <c r="H64" s="12" t="s">
        <v>40</v>
      </c>
      <c r="I64" s="12">
        <v>150</v>
      </c>
      <c r="J64" s="9" t="s">
        <v>68</v>
      </c>
      <c r="K64" s="41">
        <f t="shared" ref="K64:M65" si="4">K65</f>
        <v>4132442.9</v>
      </c>
      <c r="L64" s="41">
        <f t="shared" si="4"/>
        <v>148000.01999999999</v>
      </c>
      <c r="M64" s="41">
        <f t="shared" si="4"/>
        <v>3984442.88</v>
      </c>
      <c r="N64" s="33">
        <f>L64/K64*100</f>
        <v>3.5814171806221449</v>
      </c>
    </row>
    <row r="65" spans="1:14" ht="36" customHeight="1" thickBot="1">
      <c r="A65" s="46">
        <f t="shared" si="0"/>
        <v>34</v>
      </c>
      <c r="B65" s="25" t="s">
        <v>61</v>
      </c>
      <c r="C65" s="8">
        <v>2</v>
      </c>
      <c r="D65" s="8" t="s">
        <v>43</v>
      </c>
      <c r="E65" s="8">
        <v>49</v>
      </c>
      <c r="F65" s="8">
        <v>999</v>
      </c>
      <c r="G65" s="8" t="s">
        <v>38</v>
      </c>
      <c r="H65" s="8" t="s">
        <v>40</v>
      </c>
      <c r="I65" s="8">
        <v>150</v>
      </c>
      <c r="J65" s="5" t="s">
        <v>69</v>
      </c>
      <c r="K65" s="38">
        <f t="shared" si="4"/>
        <v>4132442.9</v>
      </c>
      <c r="L65" s="38">
        <f t="shared" si="4"/>
        <v>148000.01999999999</v>
      </c>
      <c r="M65" s="38">
        <f t="shared" si="4"/>
        <v>3984442.88</v>
      </c>
      <c r="N65" s="33">
        <f>L65/K65*100</f>
        <v>3.5814171806221449</v>
      </c>
    </row>
    <row r="66" spans="1:14" ht="37.5" customHeight="1" thickBot="1">
      <c r="A66" s="42">
        <f t="shared" si="0"/>
        <v>35</v>
      </c>
      <c r="B66" s="25" t="s">
        <v>61</v>
      </c>
      <c r="C66" s="8">
        <v>2</v>
      </c>
      <c r="D66" s="8" t="s">
        <v>43</v>
      </c>
      <c r="E66" s="8">
        <v>49</v>
      </c>
      <c r="F66" s="8">
        <v>999</v>
      </c>
      <c r="G66" s="8">
        <v>10</v>
      </c>
      <c r="H66" s="8" t="s">
        <v>40</v>
      </c>
      <c r="I66" s="8" t="s">
        <v>67</v>
      </c>
      <c r="J66" s="5" t="s">
        <v>70</v>
      </c>
      <c r="K66" s="38">
        <v>4132442.9</v>
      </c>
      <c r="L66" s="38">
        <v>148000.01999999999</v>
      </c>
      <c r="M66" s="38">
        <f>K66-L66</f>
        <v>3984442.88</v>
      </c>
      <c r="N66" s="33">
        <f>L66/K66*100</f>
        <v>3.5814171806221449</v>
      </c>
    </row>
    <row r="67" spans="1:14" ht="16.5" thickBot="1">
      <c r="A67" s="74"/>
      <c r="B67" s="75"/>
      <c r="C67" s="75"/>
      <c r="D67" s="16"/>
      <c r="E67" s="16"/>
      <c r="F67" s="16"/>
      <c r="G67" s="16"/>
      <c r="H67" s="16"/>
      <c r="I67" s="16"/>
      <c r="J67" s="4"/>
      <c r="K67" s="38">
        <f>K25+K54</f>
        <v>9553142.9000000004</v>
      </c>
      <c r="L67" s="38">
        <f>L25+L54</f>
        <v>1830589.54</v>
      </c>
      <c r="M67" s="38">
        <f>M25+M54</f>
        <v>7722553.3599999994</v>
      </c>
      <c r="N67" s="15">
        <f>L67/K67*100</f>
        <v>19.162170598327382</v>
      </c>
    </row>
    <row r="68" spans="1:14" ht="15.75">
      <c r="A68" s="18"/>
      <c r="B68" s="18"/>
    </row>
  </sheetData>
  <mergeCells count="39">
    <mergeCell ref="B14:N14"/>
    <mergeCell ref="A67:C67"/>
    <mergeCell ref="N18:N23"/>
    <mergeCell ref="B31:B32"/>
    <mergeCell ref="L17:L23"/>
    <mergeCell ref="C17:I20"/>
    <mergeCell ref="K17:K23"/>
    <mergeCell ref="N31:N32"/>
    <mergeCell ref="J31:J32"/>
    <mergeCell ref="L31:L32"/>
    <mergeCell ref="M31:M32"/>
    <mergeCell ref="N28:N29"/>
    <mergeCell ref="C31:C32"/>
    <mergeCell ref="D31:D32"/>
    <mergeCell ref="E31:E32"/>
    <mergeCell ref="F31:F32"/>
    <mergeCell ref="H31:H32"/>
    <mergeCell ref="I31:I32"/>
    <mergeCell ref="K31:K32"/>
    <mergeCell ref="H28:H29"/>
    <mergeCell ref="I28:I29"/>
    <mergeCell ref="J28:J29"/>
    <mergeCell ref="K28:K29"/>
    <mergeCell ref="L28:L29"/>
    <mergeCell ref="M28:M29"/>
    <mergeCell ref="G28:G29"/>
    <mergeCell ref="A31:A32"/>
    <mergeCell ref="I21:I23"/>
    <mergeCell ref="J17:J23"/>
    <mergeCell ref="A28:A29"/>
    <mergeCell ref="C28:C29"/>
    <mergeCell ref="D28:D29"/>
    <mergeCell ref="E28:E29"/>
    <mergeCell ref="F28:F29"/>
    <mergeCell ref="C21:G22"/>
    <mergeCell ref="H21:H22"/>
    <mergeCell ref="B17:B23"/>
    <mergeCell ref="A17:A23"/>
    <mergeCell ref="G31:G3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4" sqref="D24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2022-04-13T07:22:22Z</cp:lastPrinted>
  <dcterms:created xsi:type="dcterms:W3CDTF">2022-03-14T01:53:26Z</dcterms:created>
  <dcterms:modified xsi:type="dcterms:W3CDTF">2022-04-14T04:00:21Z</dcterms:modified>
</cp:coreProperties>
</file>