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исполнение 2021 (31.05.2022)\"/>
    </mc:Choice>
  </mc:AlternateContent>
  <bookViews>
    <workbookView xWindow="0" yWindow="0" windowWidth="28800" windowHeight="11745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27" i="1" l="1"/>
  <c r="N27" i="1" s="1"/>
  <c r="L27" i="1"/>
  <c r="L26" i="1" s="1"/>
  <c r="M57" i="1"/>
  <c r="M56" i="1" s="1"/>
  <c r="N60" i="1"/>
  <c r="N59" i="1"/>
  <c r="L57" i="1"/>
  <c r="L56" i="1" s="1"/>
  <c r="K31" i="1"/>
  <c r="K45" i="1"/>
  <c r="K44" i="1" s="1"/>
  <c r="K42" i="1"/>
  <c r="K40" i="1"/>
  <c r="K37" i="1"/>
  <c r="K33" i="1"/>
  <c r="K19" i="1"/>
  <c r="K18" i="1" s="1"/>
  <c r="K54" i="1"/>
  <c r="K53" i="1" s="1"/>
  <c r="K66" i="1"/>
  <c r="K67" i="1"/>
  <c r="K62" i="1"/>
  <c r="K64" i="1"/>
  <c r="K57" i="1"/>
  <c r="K56" i="1" s="1"/>
  <c r="K29" i="1"/>
  <c r="K27" i="1"/>
  <c r="A26" i="1"/>
  <c r="A27" i="1" s="1"/>
  <c r="A28" i="1" s="1"/>
  <c r="A29" i="1" s="1"/>
  <c r="A30" i="1" s="1"/>
  <c r="A31" i="1" s="1"/>
  <c r="A32" i="1" s="1"/>
  <c r="A33" i="1" s="1"/>
  <c r="A34" i="1" s="1"/>
  <c r="A23" i="1"/>
  <c r="A22" i="1"/>
  <c r="M67" i="1"/>
  <c r="L67" i="1"/>
  <c r="L66" i="1" s="1"/>
  <c r="N68" i="1"/>
  <c r="L64" i="1"/>
  <c r="N65" i="1"/>
  <c r="M62" i="1"/>
  <c r="M61" i="1" s="1"/>
  <c r="L62" i="1"/>
  <c r="N64" i="1"/>
  <c r="N63" i="1"/>
  <c r="N58" i="1"/>
  <c r="M53" i="1"/>
  <c r="M54" i="1"/>
  <c r="L54" i="1"/>
  <c r="L53" i="1" s="1"/>
  <c r="N55" i="1"/>
  <c r="M48" i="1"/>
  <c r="M47" i="1" s="1"/>
  <c r="M49" i="1"/>
  <c r="L19" i="1"/>
  <c r="L18" i="1" s="1"/>
  <c r="M45" i="1"/>
  <c r="M44" i="1" s="1"/>
  <c r="L45" i="1"/>
  <c r="L44" i="1" s="1"/>
  <c r="N46" i="1"/>
  <c r="M42" i="1"/>
  <c r="L42" i="1"/>
  <c r="N43" i="1"/>
  <c r="N41" i="1"/>
  <c r="N38" i="1"/>
  <c r="M40" i="1"/>
  <c r="L40" i="1"/>
  <c r="M37" i="1"/>
  <c r="L37" i="1"/>
  <c r="M33" i="1"/>
  <c r="L33" i="1"/>
  <c r="N34" i="1"/>
  <c r="N32" i="1"/>
  <c r="M31" i="1"/>
  <c r="L31" i="1"/>
  <c r="L29" i="1"/>
  <c r="N30" i="1"/>
  <c r="N28" i="1"/>
  <c r="N23" i="1"/>
  <c r="M19" i="1"/>
  <c r="M18" i="1" s="1"/>
  <c r="N20" i="1"/>
  <c r="N44" i="1" l="1"/>
  <c r="K39" i="1"/>
  <c r="N67" i="1"/>
  <c r="N62" i="1"/>
  <c r="K61" i="1"/>
  <c r="K52" i="1" s="1"/>
  <c r="K51" i="1" s="1"/>
  <c r="K35" i="1"/>
  <c r="L61" i="1"/>
  <c r="L52" i="1" s="1"/>
  <c r="L51" i="1" s="1"/>
  <c r="M66" i="1"/>
  <c r="M52" i="1" s="1"/>
  <c r="M51" i="1" s="1"/>
  <c r="K26" i="1"/>
  <c r="N57" i="1"/>
  <c r="N54" i="1"/>
  <c r="N53" i="1"/>
  <c r="N42" i="1"/>
  <c r="L39" i="1"/>
  <c r="L35" i="1" s="1"/>
  <c r="N19" i="1"/>
  <c r="N18" i="1"/>
  <c r="N45" i="1"/>
  <c r="N37" i="1"/>
  <c r="M26" i="1"/>
  <c r="M25" i="1" s="1"/>
  <c r="N33" i="1"/>
  <c r="N40" i="1"/>
  <c r="M39" i="1"/>
  <c r="N31" i="1"/>
  <c r="N29" i="1"/>
  <c r="N61" i="1" l="1"/>
  <c r="L25" i="1"/>
  <c r="L17" i="1" s="1"/>
  <c r="L69" i="1" s="1"/>
  <c r="K25" i="1"/>
  <c r="K17" i="1" s="1"/>
  <c r="K69" i="1" s="1"/>
  <c r="N66" i="1"/>
  <c r="N39" i="1"/>
  <c r="M35" i="1"/>
  <c r="M17" i="1" s="1"/>
  <c r="M69" i="1" s="1"/>
  <c r="N26" i="1"/>
  <c r="N25" i="1" l="1"/>
  <c r="N69" i="1"/>
  <c r="N35" i="1"/>
  <c r="N17" i="1"/>
  <c r="N52" i="1"/>
</calcChain>
</file>

<file path=xl/sharedStrings.xml><?xml version="1.0" encoding="utf-8"?>
<sst xmlns="http://schemas.openxmlformats.org/spreadsheetml/2006/main" count="374" uniqueCount="128">
  <si>
    <t>НАЛОГОВЫЕ И НЕНАЛОГОВЫЕ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</si>
  <si>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</si>
  <si>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</si>
  <si>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доходов. полученных от осуществления деятельности  физическими лицами, зарегистрированных в качестве индивидуальных предпринимателей, нотариусов, занимающихся частной практикой ,адвокатов ,учредивших адвокатские кабинеты, и других лиц ,занимающихся частной практикой в соответствии со статьей 227НК РФ</t>
  </si>
  <si>
    <t>Налог на доходы физических лиц с доходов ,полученных физическими лицами со статьей  228 Налогового кодекса Российской Федерации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</si>
  <si>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</si>
  <si>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</si>
  <si>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Доходы от уплаты акцизов на дизельное топливо,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</t>
  </si>
  <si>
    <t>Доходы от уплаты акцизов моторные масла для дизельных и (или) карбюраторных(инжекторных)двигателей,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</t>
  </si>
  <si>
    <t>Доходы от уплаты акцизов автомобильный бензин ,производимый на территории Российской Федерации, подлежащие распределению субъектам Российской Федерации и  местным бюджетам с учетом установленных дифференцированных нормативов отчислений в местные бюджеты</t>
  </si>
  <si>
    <t>Доходы от уплаты акцизов прямогонный бензин ,производимый на территории Российской Федерации,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</si>
  <si>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</si>
  <si>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</si>
  <si>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</si>
  <si>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 с организаций</t>
  </si>
  <si>
    <t>Земельный налог с физических лиц</t>
  </si>
  <si>
    <t>Земельный налог с физических,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</si>
  <si>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</si>
  <si>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</si>
  <si>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</si>
  <si>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</si>
  <si>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</si>
  <si>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</si>
  <si>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</si>
  <si>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сельских  поселений на выравнивание уровня бюджетной обеспеченности</t>
  </si>
  <si>
    <t>Субсидии бюджетам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</si>
  <si>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</si>
  <si>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</si>
  <si>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</si>
  <si>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</si>
  <si>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Доходы сельского бюджета за 2021 год по</t>
  </si>
  <si>
    <t>№ строки</t>
  </si>
  <si>
    <t>% исполнения</t>
  </si>
  <si>
    <t>Код вида доходов бюджетов</t>
  </si>
  <si>
    <t>Утверждено решением Совета депутатов</t>
  </si>
  <si>
    <t>Уточненный план</t>
  </si>
  <si>
    <t>Исполнено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</si>
  <si>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</si>
  <si>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</si>
  <si>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</si>
  <si>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</si>
  <si>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</si>
  <si>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код подвида доходов бюджетов</t>
  </si>
  <si>
    <t>Код классификации операций сектора  государственного управления ,относящихся к доходам бюджетов</t>
  </si>
  <si>
    <t>00</t>
  </si>
  <si>
    <t>000</t>
  </si>
  <si>
    <t>0000</t>
  </si>
  <si>
    <t>01</t>
  </si>
  <si>
    <t>НАЛОГИ НА ПРИБЫЛЬ,ДОХОДЫ</t>
  </si>
  <si>
    <t>02</t>
  </si>
  <si>
    <t>110</t>
  </si>
  <si>
    <t>010</t>
  </si>
  <si>
    <t>020</t>
  </si>
  <si>
    <t>030</t>
  </si>
  <si>
    <t>03</t>
  </si>
  <si>
    <t>231</t>
  </si>
  <si>
    <t>Доходы от уплаты акцизов на дизельное топливо,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</si>
  <si>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</si>
  <si>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моторные масла для дизельных и (или) карбюраторных(инжекторных)двигателей,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</si>
  <si>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</si>
  <si>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автомобильный бензин ,производимый на территории Российской Федерации, подлежащие распределению субъектам Российской Федерации и  местным бюджетам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</si>
  <si>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</si>
  <si>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прямогонный бензин ,производимый на территории Российской Федерации, подлежащие распределению субъектам Российской Федерации и местным бюджетам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</si>
  <si>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06</t>
  </si>
  <si>
    <t>10</t>
  </si>
  <si>
    <t>033</t>
  </si>
  <si>
    <t>040</t>
  </si>
  <si>
    <t>043</t>
  </si>
  <si>
    <t>08</t>
  </si>
  <si>
    <t>04</t>
  </si>
  <si>
    <t>ДОХОДЫ ОТ ОКАЗАНИЯ ПЛАТНЫХ УСЛУГ И КОМПЕНСАЦИИ ЗАТРАТ</t>
  </si>
  <si>
    <t>1</t>
  </si>
  <si>
    <t>13</t>
  </si>
  <si>
    <t>Доходы от компенсации затрат государства</t>
  </si>
  <si>
    <t>130</t>
  </si>
  <si>
    <t>Прочии доходы от компенсации затрат государства</t>
  </si>
  <si>
    <t>990</t>
  </si>
  <si>
    <t>Прочии доходы от компенсации затрат дюжжетов сельских поселений</t>
  </si>
  <si>
    <t>995</t>
  </si>
  <si>
    <t>001</t>
  </si>
  <si>
    <t>15</t>
  </si>
  <si>
    <t>2</t>
  </si>
  <si>
    <t>20</t>
  </si>
  <si>
    <t>150</t>
  </si>
  <si>
    <t>29</t>
  </si>
  <si>
    <t>999</t>
  </si>
  <si>
    <t xml:space="preserve">Прочии субсидии </t>
  </si>
  <si>
    <t>Иные межбюджетные трансферты</t>
  </si>
  <si>
    <t>Прочие межбюджетные трансферты, передаваемые бюджетам.</t>
  </si>
  <si>
    <t>Прочие межбюджетные трансферты, передаваемые бюджетам поселений</t>
  </si>
  <si>
    <t>024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</si>
  <si>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</si>
  <si>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</si>
  <si>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</si>
  <si>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</si>
  <si>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</si>
  <si>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</si>
  <si>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</si>
  <si>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</si>
  <si>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</si>
  <si>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</si>
  <si>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</si>
  <si>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</si>
  <si>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</si>
  <si>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</si>
  <si>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</si>
  <si>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</si>
  <si>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</si>
  <si>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</si>
  <si>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</si>
  <si>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r>
      <t>Земельный налог</t>
    </r>
    <r>
      <rPr>
        <sz val="12"/>
        <color theme="1"/>
        <rFont val="Times New Roman"/>
        <family val="1"/>
        <charset val="204"/>
      </rPr>
      <t xml:space="preserve">  с организаций, обладающих земельным участком, расположенным в границах сельских поселений</t>
    </r>
  </si>
  <si>
    <t>7412</t>
  </si>
  <si>
    <t>Прочии субсидии бюджетам сельских поселений(на обеспечение первичных мер пожарной безопасности)</t>
  </si>
  <si>
    <t>7508</t>
  </si>
  <si>
    <t>Прочии субсидии бюджетам сельских поселений(на содержание автомобильных дорог общего пользования  местного значения за счет средств дорожного фонда Красноярского края)</t>
  </si>
  <si>
    <t>7741</t>
  </si>
  <si>
    <t>40</t>
  </si>
  <si>
    <t>41</t>
  </si>
  <si>
    <t>Наименование групп, подгрупп, статей, подстатей,элементов ,подвидов доходов ,кодов экономической классификации,относящихся к доходам бюджетов</t>
  </si>
  <si>
    <t>Приложение 1</t>
  </si>
  <si>
    <t>кодам классификации доходов бюджетов</t>
  </si>
  <si>
    <t>Код  бюджетной классификации доходов бюджета</t>
  </si>
  <si>
    <t>код главного администратора</t>
  </si>
  <si>
    <t>182</t>
  </si>
  <si>
    <t>39</t>
  </si>
  <si>
    <t>(тыс.рублей)</t>
  </si>
  <si>
    <t>к Решению сельского Совета депутатов</t>
  </si>
  <si>
    <t>от 31 мая 2022г.    № 29-84р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</si>
</sst>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2" fillId="2" borderId="8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16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2" fillId="2" borderId="7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top" textRotation="90" wrapText="1"/>
    </xf>
    <xf numFmtId="0" fontId="2" fillId="2" borderId="3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topLeftCell="A55" workbookViewId="0">
      <selection sqref="A1:XFD69"/>
    </sheetView>
  </sheetViews>
  <sheetFormatPr defaultRowHeight="15" x14ac:dyDescent="0.25"/>
  <cols>
    <col min="1" max="1" width="4.28515625" customWidth="1"/>
    <col min="2" max="2" width="6" customWidth="1"/>
    <col min="3" max="3" width="3.7109375" customWidth="1"/>
    <col min="4" max="4" width="4.28515625" customWidth="1"/>
    <col min="5" max="5" width="8.140625" customWidth="1"/>
    <col min="6" max="6" width="7.7109375" customWidth="1"/>
    <col min="7" max="7" width="4.85546875" customWidth="1"/>
    <col min="8" max="8" width="7.5703125" customWidth="1"/>
    <col min="9" max="9" width="9.5703125" customWidth="1"/>
    <col min="10" max="10" width="49" customWidth="1"/>
    <col min="11" max="11" width="11.5703125" customWidth="1"/>
    <col min="12" max="12" width="14.140625" customWidth="1"/>
    <col min="13" max="13" width="12.85546875" customWidth="1"/>
    <col min="14" max="14" width="8.42578125" customWidth="1"/>
    <col min="15" max="17" width="12.85546875" customWidth="1"/>
  </cols>
  <sheetData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 t="s">
        <v>119</v>
      </c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 t="s">
        <v>126</v>
      </c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 t="s">
        <v>127</v>
      </c>
      <c r="K5" s="1"/>
      <c r="L5" s="1"/>
      <c r="M5" s="1"/>
      <c r="N5" s="1"/>
    </row>
    <row r="6" spans="1:14" ht="15.75" x14ac:dyDescent="0.25">
      <c r="A6" s="1"/>
      <c r="B6" s="1"/>
      <c r="C6" s="1"/>
      <c r="D6" s="1" t="s">
        <v>30</v>
      </c>
      <c r="E6" s="1"/>
      <c r="F6" s="1"/>
      <c r="G6" s="1"/>
      <c r="H6" s="1"/>
      <c r="I6" s="1"/>
      <c r="J6" s="1" t="s">
        <v>120</v>
      </c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125</v>
      </c>
      <c r="M7" s="1"/>
      <c r="N7" s="1"/>
    </row>
    <row r="8" spans="1:14" ht="10.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1.5" customHeight="1" x14ac:dyDescent="0.25">
      <c r="A9" s="80" t="s">
        <v>31</v>
      </c>
      <c r="B9" s="77" t="s">
        <v>122</v>
      </c>
      <c r="C9" s="57" t="s">
        <v>121</v>
      </c>
      <c r="D9" s="58"/>
      <c r="E9" s="58"/>
      <c r="F9" s="58"/>
      <c r="G9" s="58"/>
      <c r="H9" s="58"/>
      <c r="I9" s="59"/>
      <c r="J9" s="56" t="s">
        <v>118</v>
      </c>
      <c r="K9" s="56"/>
      <c r="L9" s="56" t="s">
        <v>35</v>
      </c>
      <c r="M9" s="56"/>
      <c r="N9" s="40"/>
    </row>
    <row r="10" spans="1:14" ht="13.5" customHeight="1" thickBot="1" x14ac:dyDescent="0.3">
      <c r="A10" s="81"/>
      <c r="B10" s="78"/>
      <c r="C10" s="60"/>
      <c r="D10" s="61"/>
      <c r="E10" s="61"/>
      <c r="F10" s="61"/>
      <c r="G10" s="61"/>
      <c r="H10" s="61"/>
      <c r="I10" s="62"/>
      <c r="J10" s="50"/>
      <c r="K10" s="50"/>
      <c r="L10" s="50"/>
      <c r="M10" s="50"/>
      <c r="N10" s="50" t="s">
        <v>32</v>
      </c>
    </row>
    <row r="11" spans="1:14" ht="12" hidden="1" customHeight="1" thickBot="1" x14ac:dyDescent="0.3">
      <c r="A11" s="81"/>
      <c r="B11" s="78"/>
      <c r="C11" s="60"/>
      <c r="D11" s="61"/>
      <c r="E11" s="61"/>
      <c r="F11" s="61"/>
      <c r="G11" s="61"/>
      <c r="H11" s="61"/>
      <c r="I11" s="62"/>
      <c r="J11" s="50"/>
      <c r="K11" s="50"/>
      <c r="L11" s="50"/>
      <c r="M11" s="50"/>
      <c r="N11" s="50"/>
    </row>
    <row r="12" spans="1:14" ht="16.5" hidden="1" customHeight="1" thickBot="1" x14ac:dyDescent="0.3">
      <c r="A12" s="81"/>
      <c r="B12" s="78"/>
      <c r="C12" s="63"/>
      <c r="D12" s="64"/>
      <c r="E12" s="64"/>
      <c r="F12" s="64"/>
      <c r="G12" s="64"/>
      <c r="H12" s="64"/>
      <c r="I12" s="65"/>
      <c r="J12" s="50"/>
      <c r="K12" s="50"/>
      <c r="L12" s="50"/>
      <c r="M12" s="50"/>
      <c r="N12" s="50"/>
    </row>
    <row r="13" spans="1:14" x14ac:dyDescent="0.25">
      <c r="A13" s="81"/>
      <c r="B13" s="78"/>
      <c r="C13" s="71" t="s">
        <v>33</v>
      </c>
      <c r="D13" s="72"/>
      <c r="E13" s="72"/>
      <c r="F13" s="72"/>
      <c r="G13" s="73"/>
      <c r="H13" s="56"/>
      <c r="I13" s="68" t="s">
        <v>43</v>
      </c>
      <c r="J13" s="50"/>
      <c r="K13" s="50"/>
      <c r="L13" s="50"/>
      <c r="M13" s="50"/>
      <c r="N13" s="50"/>
    </row>
    <row r="14" spans="1:14" ht="3.75" customHeight="1" thickBot="1" x14ac:dyDescent="0.3">
      <c r="A14" s="81"/>
      <c r="B14" s="78"/>
      <c r="C14" s="74"/>
      <c r="D14" s="75"/>
      <c r="E14" s="75"/>
      <c r="F14" s="75"/>
      <c r="G14" s="76"/>
      <c r="H14" s="50"/>
      <c r="I14" s="69"/>
      <c r="J14" s="50"/>
      <c r="K14" s="50" t="s">
        <v>34</v>
      </c>
      <c r="L14" s="50"/>
      <c r="M14" s="50" t="s">
        <v>36</v>
      </c>
      <c r="N14" s="50"/>
    </row>
    <row r="15" spans="1:14" ht="153.75" customHeight="1" thickBot="1" x14ac:dyDescent="0.3">
      <c r="A15" s="82"/>
      <c r="B15" s="79"/>
      <c r="C15" s="41" t="s">
        <v>37</v>
      </c>
      <c r="D15" s="41" t="s">
        <v>38</v>
      </c>
      <c r="E15" s="41" t="s">
        <v>39</v>
      </c>
      <c r="F15" s="41" t="s">
        <v>40</v>
      </c>
      <c r="G15" s="41" t="s">
        <v>41</v>
      </c>
      <c r="H15" s="41" t="s">
        <v>42</v>
      </c>
      <c r="I15" s="70"/>
      <c r="J15" s="51"/>
      <c r="K15" s="51"/>
      <c r="L15" s="51"/>
      <c r="M15" s="51"/>
      <c r="N15" s="51"/>
    </row>
    <row r="16" spans="1:14" ht="16.5" thickBot="1" x14ac:dyDescent="0.3">
      <c r="A16" s="3">
        <v>1</v>
      </c>
      <c r="B16" s="26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J16" s="2">
        <v>10</v>
      </c>
      <c r="K16" s="2">
        <v>11</v>
      </c>
      <c r="L16" s="2">
        <v>12</v>
      </c>
      <c r="M16" s="2">
        <v>13</v>
      </c>
      <c r="N16" s="2">
        <v>14</v>
      </c>
    </row>
    <row r="17" spans="1:14" ht="16.5" thickBot="1" x14ac:dyDescent="0.3">
      <c r="A17" s="11">
        <v>1</v>
      </c>
      <c r="B17" s="37" t="s">
        <v>45</v>
      </c>
      <c r="C17" s="4">
        <v>1</v>
      </c>
      <c r="D17" s="9" t="s">
        <v>44</v>
      </c>
      <c r="E17" s="9" t="s">
        <v>44</v>
      </c>
      <c r="F17" s="9" t="s">
        <v>45</v>
      </c>
      <c r="G17" s="9" t="s">
        <v>44</v>
      </c>
      <c r="H17" s="9" t="s">
        <v>46</v>
      </c>
      <c r="I17" s="9" t="s">
        <v>45</v>
      </c>
      <c r="J17" s="4" t="s">
        <v>0</v>
      </c>
      <c r="K17" s="33">
        <f>K18+K25+K35+K47+K44</f>
        <v>567.20000000000005</v>
      </c>
      <c r="L17" s="33">
        <f>L18+L25+L35+L47+L44</f>
        <v>567.20000000000005</v>
      </c>
      <c r="M17" s="33">
        <f>M18+M25+M35+M47+M44</f>
        <v>529.9</v>
      </c>
      <c r="N17" s="12">
        <f>M17/L17*100</f>
        <v>93.423836389280666</v>
      </c>
    </row>
    <row r="18" spans="1:14" ht="16.5" thickBot="1" x14ac:dyDescent="0.3">
      <c r="A18" s="11">
        <v>2</v>
      </c>
      <c r="B18" s="26">
        <v>182</v>
      </c>
      <c r="C18" s="4">
        <v>1</v>
      </c>
      <c r="D18" s="9" t="s">
        <v>47</v>
      </c>
      <c r="E18" s="9" t="s">
        <v>44</v>
      </c>
      <c r="F18" s="9" t="s">
        <v>45</v>
      </c>
      <c r="G18" s="9" t="s">
        <v>44</v>
      </c>
      <c r="H18" s="9" t="s">
        <v>46</v>
      </c>
      <c r="I18" s="9" t="s">
        <v>45</v>
      </c>
      <c r="J18" s="4" t="s">
        <v>48</v>
      </c>
      <c r="K18" s="33">
        <f>K19</f>
        <v>148.5</v>
      </c>
      <c r="L18" s="33">
        <f>L19</f>
        <v>168.5</v>
      </c>
      <c r="M18" s="33">
        <f>M19</f>
        <v>152.89999999999998</v>
      </c>
      <c r="N18" s="12">
        <f>M18/L18*100</f>
        <v>90.741839762611264</v>
      </c>
    </row>
    <row r="19" spans="1:14" ht="29.25" customHeight="1" thickBot="1" x14ac:dyDescent="0.3">
      <c r="A19" s="11">
        <v>3</v>
      </c>
      <c r="B19" s="32">
        <v>182</v>
      </c>
      <c r="C19" s="4">
        <v>1</v>
      </c>
      <c r="D19" s="9" t="s">
        <v>47</v>
      </c>
      <c r="E19" s="9" t="s">
        <v>49</v>
      </c>
      <c r="F19" s="9" t="s">
        <v>45</v>
      </c>
      <c r="G19" s="9" t="s">
        <v>47</v>
      </c>
      <c r="H19" s="9" t="s">
        <v>46</v>
      </c>
      <c r="I19" s="9" t="s">
        <v>50</v>
      </c>
      <c r="J19" s="4" t="s">
        <v>1</v>
      </c>
      <c r="K19" s="33">
        <f>SUM(K20:K23)</f>
        <v>148.5</v>
      </c>
      <c r="L19" s="33">
        <f>SUM(L20:L23)</f>
        <v>168.5</v>
      </c>
      <c r="M19" s="33">
        <f>SUM(M20:M23)</f>
        <v>152.89999999999998</v>
      </c>
      <c r="N19" s="12">
        <f>M19/L19*100</f>
        <v>90.741839762611264</v>
      </c>
    </row>
    <row r="20" spans="1:14" ht="15.75" x14ac:dyDescent="0.25">
      <c r="A20" s="46">
        <v>4</v>
      </c>
      <c r="B20" s="30">
        <v>182</v>
      </c>
      <c r="C20" s="46">
        <v>1</v>
      </c>
      <c r="D20" s="44" t="s">
        <v>47</v>
      </c>
      <c r="E20" s="44" t="s">
        <v>49</v>
      </c>
      <c r="F20" s="44" t="s">
        <v>51</v>
      </c>
      <c r="G20" s="44" t="s">
        <v>47</v>
      </c>
      <c r="H20" s="44" t="s">
        <v>46</v>
      </c>
      <c r="I20" s="44">
        <v>110</v>
      </c>
      <c r="J20" s="46" t="s">
        <v>2</v>
      </c>
      <c r="K20" s="48">
        <v>147.5</v>
      </c>
      <c r="L20" s="48">
        <v>167.5</v>
      </c>
      <c r="M20" s="48">
        <v>151.6</v>
      </c>
      <c r="N20" s="48">
        <f>M20/L20*100</f>
        <v>90.507462686567166</v>
      </c>
    </row>
    <row r="21" spans="1:14" ht="16.5" thickBot="1" x14ac:dyDescent="0.3">
      <c r="A21" s="47"/>
      <c r="B21" s="31"/>
      <c r="C21" s="47"/>
      <c r="D21" s="45"/>
      <c r="E21" s="45"/>
      <c r="F21" s="45"/>
      <c r="G21" s="45"/>
      <c r="H21" s="45"/>
      <c r="I21" s="45"/>
      <c r="J21" s="47"/>
      <c r="K21" s="49"/>
      <c r="L21" s="49"/>
      <c r="M21" s="49"/>
      <c r="N21" s="49"/>
    </row>
    <row r="22" spans="1:14" ht="131.25" customHeight="1" thickBot="1" x14ac:dyDescent="0.3">
      <c r="A22" s="6">
        <f>A20+1</f>
        <v>5</v>
      </c>
      <c r="B22" s="26">
        <v>182</v>
      </c>
      <c r="C22" s="4">
        <v>1</v>
      </c>
      <c r="D22" s="9" t="s">
        <v>47</v>
      </c>
      <c r="E22" s="9" t="s">
        <v>49</v>
      </c>
      <c r="F22" s="9" t="s">
        <v>52</v>
      </c>
      <c r="G22" s="9" t="s">
        <v>47</v>
      </c>
      <c r="H22" s="9" t="s">
        <v>46</v>
      </c>
      <c r="I22" s="9">
        <v>110</v>
      </c>
      <c r="J22" s="4" t="s">
        <v>3</v>
      </c>
      <c r="K22" s="33">
        <v>0</v>
      </c>
      <c r="L22" s="33"/>
      <c r="M22" s="33">
        <v>1.1000000000000001</v>
      </c>
      <c r="N22" s="12"/>
    </row>
    <row r="23" spans="1:14" ht="15.75" x14ac:dyDescent="0.25">
      <c r="A23" s="66">
        <f>A22+1</f>
        <v>6</v>
      </c>
      <c r="B23" s="52">
        <v>182</v>
      </c>
      <c r="C23" s="44">
        <v>1</v>
      </c>
      <c r="D23" s="44" t="s">
        <v>47</v>
      </c>
      <c r="E23" s="44" t="s">
        <v>49</v>
      </c>
      <c r="F23" s="44" t="s">
        <v>53</v>
      </c>
      <c r="G23" s="44" t="s">
        <v>47</v>
      </c>
      <c r="H23" s="44" t="s">
        <v>46</v>
      </c>
      <c r="I23" s="44">
        <v>110</v>
      </c>
      <c r="J23" s="7"/>
      <c r="K23" s="48">
        <v>1</v>
      </c>
      <c r="L23" s="48">
        <v>1</v>
      </c>
      <c r="M23" s="48">
        <v>0.2</v>
      </c>
      <c r="N23" s="12">
        <f>M23/L23*100</f>
        <v>20</v>
      </c>
    </row>
    <row r="24" spans="1:14" ht="45.75" customHeight="1" thickBot="1" x14ac:dyDescent="0.3">
      <c r="A24" s="67"/>
      <c r="B24" s="53"/>
      <c r="C24" s="45"/>
      <c r="D24" s="45"/>
      <c r="E24" s="45"/>
      <c r="F24" s="45"/>
      <c r="G24" s="45"/>
      <c r="H24" s="45"/>
      <c r="I24" s="45"/>
      <c r="J24" s="4" t="s">
        <v>4</v>
      </c>
      <c r="K24" s="49"/>
      <c r="L24" s="49"/>
      <c r="M24" s="49"/>
      <c r="N24" s="14"/>
    </row>
    <row r="25" spans="1:14" ht="33" customHeight="1" thickBot="1" x14ac:dyDescent="0.3">
      <c r="A25" s="6">
        <v>7</v>
      </c>
      <c r="B25" s="38">
        <v>100</v>
      </c>
      <c r="C25" s="9">
        <v>1</v>
      </c>
      <c r="D25" s="9" t="s">
        <v>54</v>
      </c>
      <c r="E25" s="9" t="s">
        <v>44</v>
      </c>
      <c r="F25" s="9" t="s">
        <v>45</v>
      </c>
      <c r="G25" s="9" t="s">
        <v>44</v>
      </c>
      <c r="H25" s="9" t="s">
        <v>46</v>
      </c>
      <c r="I25" s="9" t="s">
        <v>45</v>
      </c>
      <c r="J25" s="5" t="s">
        <v>5</v>
      </c>
      <c r="K25" s="34">
        <f>K26</f>
        <v>119.5</v>
      </c>
      <c r="L25" s="34">
        <f>L26</f>
        <v>119.5</v>
      </c>
      <c r="M25" s="34">
        <f>M26</f>
        <v>121.9</v>
      </c>
      <c r="N25" s="12">
        <f t="shared" ref="N25:N35" si="0">M25/L25*100</f>
        <v>102.00836820083683</v>
      </c>
    </row>
    <row r="26" spans="1:14" ht="33.75" customHeight="1" thickBot="1" x14ac:dyDescent="0.3">
      <c r="A26" s="6">
        <f t="shared" ref="A26:A34" si="1">A25+1</f>
        <v>8</v>
      </c>
      <c r="B26" s="38">
        <v>100</v>
      </c>
      <c r="C26" s="9">
        <v>1</v>
      </c>
      <c r="D26" s="9" t="s">
        <v>54</v>
      </c>
      <c r="E26" s="9" t="s">
        <v>49</v>
      </c>
      <c r="F26" s="9" t="s">
        <v>45</v>
      </c>
      <c r="G26" s="9" t="s">
        <v>47</v>
      </c>
      <c r="H26" s="9" t="s">
        <v>46</v>
      </c>
      <c r="I26" s="9">
        <v>110</v>
      </c>
      <c r="J26" s="5" t="s">
        <v>6</v>
      </c>
      <c r="K26" s="34">
        <f>K27+K29+K31+K33</f>
        <v>119.5</v>
      </c>
      <c r="L26" s="34">
        <f>L27+L29+L31+L33</f>
        <v>119.5</v>
      </c>
      <c r="M26" s="34">
        <f>M27+M29+M31+M33</f>
        <v>121.9</v>
      </c>
      <c r="N26" s="12">
        <f t="shared" si="0"/>
        <v>102.00836820083683</v>
      </c>
    </row>
    <row r="27" spans="1:14" ht="95.25" thickBot="1" x14ac:dyDescent="0.3">
      <c r="A27" s="6">
        <f t="shared" si="1"/>
        <v>9</v>
      </c>
      <c r="B27" s="38">
        <v>100</v>
      </c>
      <c r="C27" s="9">
        <v>1</v>
      </c>
      <c r="D27" s="9" t="s">
        <v>54</v>
      </c>
      <c r="E27" s="9" t="s">
        <v>49</v>
      </c>
      <c r="F27" s="9">
        <v>230</v>
      </c>
      <c r="G27" s="9" t="s">
        <v>47</v>
      </c>
      <c r="H27" s="9" t="s">
        <v>46</v>
      </c>
      <c r="I27" s="9">
        <v>110</v>
      </c>
      <c r="J27" s="4" t="s">
        <v>7</v>
      </c>
      <c r="K27" s="33">
        <f>K28</f>
        <v>54.9</v>
      </c>
      <c r="L27" s="33">
        <f>L28</f>
        <v>54.9</v>
      </c>
      <c r="M27" s="33">
        <f>M28</f>
        <v>56.3</v>
      </c>
      <c r="N27" s="12">
        <f t="shared" si="0"/>
        <v>102.55009107468123</v>
      </c>
    </row>
    <row r="28" spans="1:14" ht="151.5" customHeight="1" thickBot="1" x14ac:dyDescent="0.3">
      <c r="A28" s="6">
        <f t="shared" si="1"/>
        <v>10</v>
      </c>
      <c r="B28" s="38">
        <v>100</v>
      </c>
      <c r="C28" s="9">
        <v>1</v>
      </c>
      <c r="D28" s="9" t="s">
        <v>54</v>
      </c>
      <c r="E28" s="9" t="s">
        <v>49</v>
      </c>
      <c r="F28" s="9" t="s">
        <v>55</v>
      </c>
      <c r="G28" s="9" t="s">
        <v>47</v>
      </c>
      <c r="H28" s="9" t="s">
        <v>46</v>
      </c>
      <c r="I28" s="9">
        <v>110</v>
      </c>
      <c r="J28" s="4" t="s">
        <v>56</v>
      </c>
      <c r="K28" s="33">
        <v>54.9</v>
      </c>
      <c r="L28" s="33">
        <v>54.9</v>
      </c>
      <c r="M28" s="33">
        <v>56.3</v>
      </c>
      <c r="N28" s="12">
        <f t="shared" si="0"/>
        <v>102.55009107468123</v>
      </c>
    </row>
    <row r="29" spans="1:14" ht="117.75" customHeight="1" thickBot="1" x14ac:dyDescent="0.3">
      <c r="A29" s="6">
        <f t="shared" si="1"/>
        <v>11</v>
      </c>
      <c r="B29" s="38">
        <v>100</v>
      </c>
      <c r="C29" s="15">
        <v>1</v>
      </c>
      <c r="D29" s="15" t="s">
        <v>54</v>
      </c>
      <c r="E29" s="15" t="s">
        <v>49</v>
      </c>
      <c r="F29" s="15">
        <v>240</v>
      </c>
      <c r="G29" s="15" t="s">
        <v>47</v>
      </c>
      <c r="H29" s="15" t="s">
        <v>46</v>
      </c>
      <c r="I29" s="15">
        <v>110</v>
      </c>
      <c r="J29" s="8" t="s">
        <v>8</v>
      </c>
      <c r="K29" s="35">
        <f>K30</f>
        <v>0.3</v>
      </c>
      <c r="L29" s="35">
        <f>L30</f>
        <v>0.3</v>
      </c>
      <c r="M29" s="35">
        <v>0.4</v>
      </c>
      <c r="N29" s="12">
        <f t="shared" si="0"/>
        <v>133.33333333333334</v>
      </c>
    </row>
    <row r="30" spans="1:14" ht="174" thickBot="1" x14ac:dyDescent="0.3">
      <c r="A30" s="6">
        <f t="shared" si="1"/>
        <v>12</v>
      </c>
      <c r="B30" s="38">
        <v>100</v>
      </c>
      <c r="C30" s="15">
        <v>1</v>
      </c>
      <c r="D30" s="15" t="s">
        <v>54</v>
      </c>
      <c r="E30" s="15" t="s">
        <v>49</v>
      </c>
      <c r="F30" s="15" t="s">
        <v>57</v>
      </c>
      <c r="G30" s="15" t="s">
        <v>47</v>
      </c>
      <c r="H30" s="15" t="s">
        <v>46</v>
      </c>
      <c r="I30" s="15">
        <v>110</v>
      </c>
      <c r="J30" s="8" t="s">
        <v>58</v>
      </c>
      <c r="K30" s="35">
        <v>0.3</v>
      </c>
      <c r="L30" s="35">
        <v>0.3</v>
      </c>
      <c r="M30" s="35">
        <v>0.4</v>
      </c>
      <c r="N30" s="12">
        <f t="shared" si="0"/>
        <v>133.33333333333334</v>
      </c>
    </row>
    <row r="31" spans="1:14" ht="120" customHeight="1" thickBot="1" x14ac:dyDescent="0.3">
      <c r="A31" s="6">
        <f t="shared" si="1"/>
        <v>13</v>
      </c>
      <c r="B31" s="38">
        <v>100</v>
      </c>
      <c r="C31" s="9">
        <v>1</v>
      </c>
      <c r="D31" s="9" t="s">
        <v>54</v>
      </c>
      <c r="E31" s="9" t="s">
        <v>49</v>
      </c>
      <c r="F31" s="9">
        <v>250</v>
      </c>
      <c r="G31" s="9" t="s">
        <v>47</v>
      </c>
      <c r="H31" s="9" t="s">
        <v>46</v>
      </c>
      <c r="I31" s="9">
        <v>110</v>
      </c>
      <c r="J31" s="4" t="s">
        <v>9</v>
      </c>
      <c r="K31" s="33">
        <f>K32</f>
        <v>72.2</v>
      </c>
      <c r="L31" s="33">
        <f>L32</f>
        <v>72.2</v>
      </c>
      <c r="M31" s="33">
        <f>M32</f>
        <v>74.8</v>
      </c>
      <c r="N31" s="12">
        <f t="shared" si="0"/>
        <v>103.60110803324099</v>
      </c>
    </row>
    <row r="32" spans="1:14" ht="182.25" customHeight="1" thickBot="1" x14ac:dyDescent="0.3">
      <c r="A32" s="6">
        <f t="shared" si="1"/>
        <v>14</v>
      </c>
      <c r="B32" s="38">
        <v>100</v>
      </c>
      <c r="C32" s="9">
        <v>1</v>
      </c>
      <c r="D32" s="9" t="s">
        <v>54</v>
      </c>
      <c r="E32" s="9" t="s">
        <v>49</v>
      </c>
      <c r="F32" s="9" t="s">
        <v>59</v>
      </c>
      <c r="G32" s="9" t="s">
        <v>47</v>
      </c>
      <c r="H32" s="9" t="s">
        <v>46</v>
      </c>
      <c r="I32" s="9">
        <v>110</v>
      </c>
      <c r="J32" s="4" t="s">
        <v>60</v>
      </c>
      <c r="K32" s="33">
        <v>72.2</v>
      </c>
      <c r="L32" s="33">
        <v>72.2</v>
      </c>
      <c r="M32" s="33">
        <v>74.8</v>
      </c>
      <c r="N32" s="12">
        <f t="shared" si="0"/>
        <v>103.60110803324099</v>
      </c>
    </row>
    <row r="33" spans="1:14" ht="111" thickBot="1" x14ac:dyDescent="0.3">
      <c r="A33" s="6">
        <f t="shared" si="1"/>
        <v>15</v>
      </c>
      <c r="B33" s="38">
        <v>100</v>
      </c>
      <c r="C33" s="9">
        <v>1</v>
      </c>
      <c r="D33" s="9" t="s">
        <v>54</v>
      </c>
      <c r="E33" s="9" t="s">
        <v>49</v>
      </c>
      <c r="F33" s="9">
        <v>260</v>
      </c>
      <c r="G33" s="9" t="s">
        <v>47</v>
      </c>
      <c r="H33" s="9" t="s">
        <v>46</v>
      </c>
      <c r="I33" s="9">
        <v>110</v>
      </c>
      <c r="J33" s="4" t="s">
        <v>10</v>
      </c>
      <c r="K33" s="33">
        <f>K34</f>
        <v>-7.9</v>
      </c>
      <c r="L33" s="33">
        <f>L34</f>
        <v>-7.9</v>
      </c>
      <c r="M33" s="33">
        <f>M34</f>
        <v>-9.6</v>
      </c>
      <c r="N33" s="12">
        <f t="shared" si="0"/>
        <v>121.51898734177213</v>
      </c>
    </row>
    <row r="34" spans="1:14" ht="177" customHeight="1" thickBot="1" x14ac:dyDescent="0.3">
      <c r="A34" s="6">
        <f t="shared" si="1"/>
        <v>16</v>
      </c>
      <c r="B34" s="38">
        <v>100</v>
      </c>
      <c r="C34" s="9">
        <v>1</v>
      </c>
      <c r="D34" s="9" t="s">
        <v>54</v>
      </c>
      <c r="E34" s="9" t="s">
        <v>49</v>
      </c>
      <c r="F34" s="9" t="s">
        <v>61</v>
      </c>
      <c r="G34" s="9" t="s">
        <v>47</v>
      </c>
      <c r="H34" s="9" t="s">
        <v>46</v>
      </c>
      <c r="I34" s="9">
        <v>110</v>
      </c>
      <c r="J34" s="4" t="s">
        <v>62</v>
      </c>
      <c r="K34" s="33">
        <v>-7.9</v>
      </c>
      <c r="L34" s="33">
        <v>-7.9</v>
      </c>
      <c r="M34" s="33">
        <v>-9.6</v>
      </c>
      <c r="N34" s="12">
        <f t="shared" si="0"/>
        <v>121.51898734177213</v>
      </c>
    </row>
    <row r="35" spans="1:14" ht="15.75" x14ac:dyDescent="0.25">
      <c r="A35" s="16" t="s">
        <v>91</v>
      </c>
      <c r="B35" s="54" t="s">
        <v>123</v>
      </c>
      <c r="C35" s="44">
        <v>1</v>
      </c>
      <c r="D35" s="44" t="s">
        <v>63</v>
      </c>
      <c r="E35" s="44" t="s">
        <v>44</v>
      </c>
      <c r="F35" s="44" t="s">
        <v>45</v>
      </c>
      <c r="G35" s="44" t="s">
        <v>44</v>
      </c>
      <c r="H35" s="44" t="s">
        <v>46</v>
      </c>
      <c r="I35" s="44" t="s">
        <v>45</v>
      </c>
      <c r="J35" s="46" t="s">
        <v>11</v>
      </c>
      <c r="K35" s="48">
        <f>K37+K39</f>
        <v>272.20000000000005</v>
      </c>
      <c r="L35" s="48">
        <f>L37+L39</f>
        <v>247.2</v>
      </c>
      <c r="M35" s="27">
        <f>M37+M39</f>
        <v>194.6</v>
      </c>
      <c r="N35" s="12">
        <f t="shared" si="0"/>
        <v>78.721682847896446</v>
      </c>
    </row>
    <row r="36" spans="1:14" ht="5.25" customHeight="1" thickBot="1" x14ac:dyDescent="0.3">
      <c r="A36" s="17"/>
      <c r="B36" s="55"/>
      <c r="C36" s="45"/>
      <c r="D36" s="45"/>
      <c r="E36" s="45"/>
      <c r="F36" s="45"/>
      <c r="G36" s="45"/>
      <c r="H36" s="45"/>
      <c r="I36" s="45"/>
      <c r="J36" s="47"/>
      <c r="K36" s="49"/>
      <c r="L36" s="49"/>
      <c r="M36" s="28"/>
      <c r="N36" s="11"/>
    </row>
    <row r="37" spans="1:14" ht="21.75" customHeight="1" thickBot="1" x14ac:dyDescent="0.3">
      <c r="A37" s="36"/>
      <c r="B37" s="39" t="s">
        <v>123</v>
      </c>
      <c r="C37" s="18">
        <v>1</v>
      </c>
      <c r="D37" s="18" t="s">
        <v>63</v>
      </c>
      <c r="E37" s="18" t="s">
        <v>47</v>
      </c>
      <c r="F37" s="18" t="s">
        <v>45</v>
      </c>
      <c r="G37" s="18" t="s">
        <v>44</v>
      </c>
      <c r="H37" s="18" t="s">
        <v>46</v>
      </c>
      <c r="I37" s="18">
        <v>110</v>
      </c>
      <c r="J37" s="4" t="s">
        <v>1</v>
      </c>
      <c r="K37" s="33">
        <f>K38</f>
        <v>171.3</v>
      </c>
      <c r="L37" s="33">
        <f>L38</f>
        <v>92.2</v>
      </c>
      <c r="M37" s="33">
        <f>M38</f>
        <v>59</v>
      </c>
      <c r="N37" s="12">
        <f>M37/L37*100</f>
        <v>63.991323210412141</v>
      </c>
    </row>
    <row r="38" spans="1:14" ht="64.5" customHeight="1" thickBot="1" x14ac:dyDescent="0.3">
      <c r="A38" s="17" t="s">
        <v>92</v>
      </c>
      <c r="B38" s="37" t="s">
        <v>123</v>
      </c>
      <c r="C38" s="9">
        <v>1</v>
      </c>
      <c r="D38" s="9" t="s">
        <v>63</v>
      </c>
      <c r="E38" s="9" t="s">
        <v>47</v>
      </c>
      <c r="F38" s="9" t="s">
        <v>53</v>
      </c>
      <c r="G38" s="9" t="s">
        <v>64</v>
      </c>
      <c r="H38" s="9" t="s">
        <v>46</v>
      </c>
      <c r="I38" s="9">
        <v>110</v>
      </c>
      <c r="J38" s="4" t="s">
        <v>12</v>
      </c>
      <c r="K38" s="33">
        <v>171.3</v>
      </c>
      <c r="L38" s="33">
        <v>92.2</v>
      </c>
      <c r="M38" s="33">
        <v>59</v>
      </c>
      <c r="N38" s="12">
        <f>M38/L38*100</f>
        <v>63.991323210412141</v>
      </c>
    </row>
    <row r="39" spans="1:14" ht="16.5" thickBot="1" x14ac:dyDescent="0.3">
      <c r="A39" s="17" t="s">
        <v>93</v>
      </c>
      <c r="B39" s="37" t="s">
        <v>123</v>
      </c>
      <c r="C39" s="18">
        <v>1</v>
      </c>
      <c r="D39" s="18" t="s">
        <v>63</v>
      </c>
      <c r="E39" s="18" t="s">
        <v>63</v>
      </c>
      <c r="F39" s="18" t="s">
        <v>45</v>
      </c>
      <c r="G39" s="18" t="s">
        <v>44</v>
      </c>
      <c r="H39" s="18" t="s">
        <v>46</v>
      </c>
      <c r="I39" s="18">
        <v>110</v>
      </c>
      <c r="J39" s="4" t="s">
        <v>13</v>
      </c>
      <c r="K39" s="33">
        <f>K40+K42</f>
        <v>100.9</v>
      </c>
      <c r="L39" s="33">
        <f>L40+L42</f>
        <v>155</v>
      </c>
      <c r="M39" s="33">
        <f>M40+M42</f>
        <v>135.6</v>
      </c>
      <c r="N39" s="12">
        <f>M39/L39*100</f>
        <v>87.483870967741922</v>
      </c>
    </row>
    <row r="40" spans="1:14" ht="16.5" thickBot="1" x14ac:dyDescent="0.3">
      <c r="A40" s="17" t="s">
        <v>82</v>
      </c>
      <c r="B40" s="37" t="s">
        <v>123</v>
      </c>
      <c r="C40" s="18">
        <v>1</v>
      </c>
      <c r="D40" s="18" t="s">
        <v>63</v>
      </c>
      <c r="E40" s="18" t="s">
        <v>63</v>
      </c>
      <c r="F40" s="18" t="s">
        <v>53</v>
      </c>
      <c r="G40" s="18" t="s">
        <v>44</v>
      </c>
      <c r="H40" s="18" t="s">
        <v>46</v>
      </c>
      <c r="I40" s="18">
        <v>110</v>
      </c>
      <c r="J40" s="4" t="s">
        <v>14</v>
      </c>
      <c r="K40" s="33">
        <f>K41</f>
        <v>60</v>
      </c>
      <c r="L40" s="33">
        <f>L41</f>
        <v>30</v>
      </c>
      <c r="M40" s="33">
        <f>M41</f>
        <v>16.399999999999999</v>
      </c>
      <c r="N40" s="12">
        <f>M40/L40*100</f>
        <v>54.666666666666664</v>
      </c>
    </row>
    <row r="41" spans="1:14" ht="53.25" customHeight="1" thickBot="1" x14ac:dyDescent="0.3">
      <c r="A41" s="17" t="s">
        <v>94</v>
      </c>
      <c r="B41" s="37" t="s">
        <v>123</v>
      </c>
      <c r="C41" s="18">
        <v>1</v>
      </c>
      <c r="D41" s="18" t="s">
        <v>63</v>
      </c>
      <c r="E41" s="18" t="s">
        <v>63</v>
      </c>
      <c r="F41" s="18" t="s">
        <v>65</v>
      </c>
      <c r="G41" s="18">
        <v>10</v>
      </c>
      <c r="H41" s="18" t="s">
        <v>46</v>
      </c>
      <c r="I41" s="18">
        <v>110</v>
      </c>
      <c r="J41" s="4" t="s">
        <v>110</v>
      </c>
      <c r="K41" s="33">
        <v>60</v>
      </c>
      <c r="L41" s="33">
        <v>30</v>
      </c>
      <c r="M41" s="33">
        <v>16.399999999999999</v>
      </c>
      <c r="N41" s="12">
        <f>M41/L41*100</f>
        <v>54.666666666666664</v>
      </c>
    </row>
    <row r="42" spans="1:14" ht="15" customHeight="1" thickBot="1" x14ac:dyDescent="0.3">
      <c r="A42" s="17">
        <v>18</v>
      </c>
      <c r="B42" s="37" t="s">
        <v>123</v>
      </c>
      <c r="C42" s="18">
        <v>1</v>
      </c>
      <c r="D42" s="18" t="s">
        <v>63</v>
      </c>
      <c r="E42" s="18" t="s">
        <v>63</v>
      </c>
      <c r="F42" s="18" t="s">
        <v>66</v>
      </c>
      <c r="G42" s="18" t="s">
        <v>44</v>
      </c>
      <c r="H42" s="18" t="s">
        <v>46</v>
      </c>
      <c r="I42" s="18">
        <v>110</v>
      </c>
      <c r="J42" s="5" t="s">
        <v>15</v>
      </c>
      <c r="K42" s="33">
        <f>K43</f>
        <v>40.9</v>
      </c>
      <c r="L42" s="33">
        <f>L43</f>
        <v>125</v>
      </c>
      <c r="M42" s="33">
        <f>M43</f>
        <v>119.2</v>
      </c>
      <c r="N42" s="12">
        <f t="shared" ref="N42:N43" si="2">M42/L42*100</f>
        <v>95.36</v>
      </c>
    </row>
    <row r="43" spans="1:14" ht="50.25" customHeight="1" thickBot="1" x14ac:dyDescent="0.3">
      <c r="A43" s="17">
        <v>19</v>
      </c>
      <c r="B43" s="37" t="s">
        <v>123</v>
      </c>
      <c r="C43" s="18">
        <v>1</v>
      </c>
      <c r="D43" s="18" t="s">
        <v>63</v>
      </c>
      <c r="E43" s="18" t="s">
        <v>63</v>
      </c>
      <c r="F43" s="18" t="s">
        <v>67</v>
      </c>
      <c r="G43" s="18">
        <v>10</v>
      </c>
      <c r="H43" s="18" t="s">
        <v>46</v>
      </c>
      <c r="I43" s="18">
        <v>110</v>
      </c>
      <c r="J43" s="5" t="s">
        <v>16</v>
      </c>
      <c r="K43" s="33">
        <v>40.9</v>
      </c>
      <c r="L43" s="33">
        <v>125</v>
      </c>
      <c r="M43" s="33">
        <v>119.2</v>
      </c>
      <c r="N43" s="12">
        <f t="shared" si="2"/>
        <v>95.36</v>
      </c>
    </row>
    <row r="44" spans="1:14" ht="18" customHeight="1" thickBot="1" x14ac:dyDescent="0.3">
      <c r="A44" s="17">
        <v>20</v>
      </c>
      <c r="B44" s="37" t="s">
        <v>67</v>
      </c>
      <c r="C44" s="9">
        <v>1</v>
      </c>
      <c r="D44" s="9" t="s">
        <v>68</v>
      </c>
      <c r="E44" s="9" t="s">
        <v>44</v>
      </c>
      <c r="F44" s="9" t="s">
        <v>45</v>
      </c>
      <c r="G44" s="9" t="s">
        <v>44</v>
      </c>
      <c r="H44" s="9" t="s">
        <v>46</v>
      </c>
      <c r="I44" s="9" t="s">
        <v>45</v>
      </c>
      <c r="J44" s="4" t="s">
        <v>17</v>
      </c>
      <c r="K44" s="33">
        <f t="shared" ref="K44:M45" si="3">K45</f>
        <v>27</v>
      </c>
      <c r="L44" s="33">
        <f t="shared" si="3"/>
        <v>32</v>
      </c>
      <c r="M44" s="33">
        <f t="shared" si="3"/>
        <v>33.9</v>
      </c>
      <c r="N44" s="12">
        <f>M44/L44*100</f>
        <v>105.9375</v>
      </c>
    </row>
    <row r="45" spans="1:14" ht="66" customHeight="1" thickBot="1" x14ac:dyDescent="0.3">
      <c r="A45" s="17">
        <v>21</v>
      </c>
      <c r="B45" s="37" t="s">
        <v>67</v>
      </c>
      <c r="C45" s="9">
        <v>1</v>
      </c>
      <c r="D45" s="9" t="s">
        <v>68</v>
      </c>
      <c r="E45" s="9" t="s">
        <v>69</v>
      </c>
      <c r="F45" s="9" t="s">
        <v>45</v>
      </c>
      <c r="G45" s="9" t="s">
        <v>47</v>
      </c>
      <c r="H45" s="9" t="s">
        <v>46</v>
      </c>
      <c r="I45" s="9">
        <v>110</v>
      </c>
      <c r="J45" s="4" t="s">
        <v>18</v>
      </c>
      <c r="K45" s="33">
        <f t="shared" si="3"/>
        <v>27</v>
      </c>
      <c r="L45" s="33">
        <f t="shared" si="3"/>
        <v>32</v>
      </c>
      <c r="M45" s="33">
        <f t="shared" si="3"/>
        <v>33.9</v>
      </c>
      <c r="N45" s="12">
        <f>M45/L45*100</f>
        <v>105.9375</v>
      </c>
    </row>
    <row r="46" spans="1:14" ht="120.75" customHeight="1" thickBot="1" x14ac:dyDescent="0.3">
      <c r="A46" s="17">
        <v>22</v>
      </c>
      <c r="B46" s="37" t="s">
        <v>67</v>
      </c>
      <c r="C46" s="9">
        <v>1</v>
      </c>
      <c r="D46" s="9" t="s">
        <v>68</v>
      </c>
      <c r="E46" s="9" t="s">
        <v>69</v>
      </c>
      <c r="F46" s="9" t="s">
        <v>52</v>
      </c>
      <c r="G46" s="9" t="s">
        <v>47</v>
      </c>
      <c r="H46" s="9" t="s">
        <v>46</v>
      </c>
      <c r="I46" s="9">
        <v>110</v>
      </c>
      <c r="J46" s="4" t="s">
        <v>19</v>
      </c>
      <c r="K46" s="33">
        <v>27</v>
      </c>
      <c r="L46" s="33">
        <v>32</v>
      </c>
      <c r="M46" s="33">
        <v>33.9</v>
      </c>
      <c r="N46" s="12">
        <f>M46/L46*100</f>
        <v>105.9375</v>
      </c>
    </row>
    <row r="47" spans="1:14" ht="33.75" customHeight="1" thickBot="1" x14ac:dyDescent="0.3">
      <c r="A47" s="17" t="s">
        <v>95</v>
      </c>
      <c r="B47" s="37" t="s">
        <v>67</v>
      </c>
      <c r="C47" s="9" t="s">
        <v>71</v>
      </c>
      <c r="D47" s="9" t="s">
        <v>72</v>
      </c>
      <c r="E47" s="9" t="s">
        <v>44</v>
      </c>
      <c r="F47" s="9" t="s">
        <v>45</v>
      </c>
      <c r="G47" s="9" t="s">
        <v>44</v>
      </c>
      <c r="H47" s="9" t="s">
        <v>46</v>
      </c>
      <c r="I47" s="9" t="s">
        <v>45</v>
      </c>
      <c r="J47" s="4" t="s">
        <v>70</v>
      </c>
      <c r="K47" s="33"/>
      <c r="L47" s="33"/>
      <c r="M47" s="33">
        <f>M48</f>
        <v>26.6</v>
      </c>
      <c r="N47" s="12"/>
    </row>
    <row r="48" spans="1:14" ht="20.25" customHeight="1" thickBot="1" x14ac:dyDescent="0.3">
      <c r="A48" s="17" t="s">
        <v>96</v>
      </c>
      <c r="B48" s="37" t="s">
        <v>67</v>
      </c>
      <c r="C48" s="9" t="s">
        <v>71</v>
      </c>
      <c r="D48" s="9" t="s">
        <v>72</v>
      </c>
      <c r="E48" s="9" t="s">
        <v>49</v>
      </c>
      <c r="F48" s="9" t="s">
        <v>45</v>
      </c>
      <c r="G48" s="9" t="s">
        <v>44</v>
      </c>
      <c r="H48" s="9" t="s">
        <v>46</v>
      </c>
      <c r="I48" s="9" t="s">
        <v>74</v>
      </c>
      <c r="J48" s="4" t="s">
        <v>73</v>
      </c>
      <c r="K48" s="33"/>
      <c r="L48" s="33"/>
      <c r="M48" s="33">
        <f>M50</f>
        <v>26.6</v>
      </c>
      <c r="N48" s="19"/>
    </row>
    <row r="49" spans="1:14" ht="32.25" thickBot="1" x14ac:dyDescent="0.3">
      <c r="A49" s="17" t="s">
        <v>97</v>
      </c>
      <c r="B49" s="37" t="s">
        <v>67</v>
      </c>
      <c r="C49" s="9" t="s">
        <v>71</v>
      </c>
      <c r="D49" s="9" t="s">
        <v>72</v>
      </c>
      <c r="E49" s="9" t="s">
        <v>49</v>
      </c>
      <c r="F49" s="9" t="s">
        <v>76</v>
      </c>
      <c r="G49" s="9" t="s">
        <v>44</v>
      </c>
      <c r="H49" s="9" t="s">
        <v>46</v>
      </c>
      <c r="I49" s="9" t="s">
        <v>74</v>
      </c>
      <c r="J49" s="4" t="s">
        <v>75</v>
      </c>
      <c r="K49" s="33"/>
      <c r="L49" s="33"/>
      <c r="M49" s="33">
        <f>M50</f>
        <v>26.6</v>
      </c>
      <c r="N49" s="19"/>
    </row>
    <row r="50" spans="1:14" ht="34.5" customHeight="1" thickBot="1" x14ac:dyDescent="0.3">
      <c r="A50" s="17" t="s">
        <v>98</v>
      </c>
      <c r="B50" s="37" t="s">
        <v>67</v>
      </c>
      <c r="C50" s="9" t="s">
        <v>71</v>
      </c>
      <c r="D50" s="9" t="s">
        <v>72</v>
      </c>
      <c r="E50" s="9" t="s">
        <v>49</v>
      </c>
      <c r="F50" s="9" t="s">
        <v>78</v>
      </c>
      <c r="G50" s="9" t="s">
        <v>64</v>
      </c>
      <c r="H50" s="9" t="s">
        <v>46</v>
      </c>
      <c r="I50" s="9" t="s">
        <v>74</v>
      </c>
      <c r="J50" s="4" t="s">
        <v>77</v>
      </c>
      <c r="K50" s="33"/>
      <c r="L50" s="33"/>
      <c r="M50" s="33">
        <v>26.6</v>
      </c>
      <c r="N50" s="20"/>
    </row>
    <row r="51" spans="1:14" ht="19.5" customHeight="1" thickBot="1" x14ac:dyDescent="0.3">
      <c r="A51" s="17" t="s">
        <v>99</v>
      </c>
      <c r="B51" s="37" t="s">
        <v>67</v>
      </c>
      <c r="C51" s="9">
        <v>2</v>
      </c>
      <c r="D51" s="9" t="s">
        <v>44</v>
      </c>
      <c r="E51" s="9" t="s">
        <v>44</v>
      </c>
      <c r="F51" s="9" t="s">
        <v>45</v>
      </c>
      <c r="G51" s="9" t="s">
        <v>44</v>
      </c>
      <c r="H51" s="9" t="s">
        <v>46</v>
      </c>
      <c r="I51" s="9" t="s">
        <v>45</v>
      </c>
      <c r="J51" s="4" t="s">
        <v>20</v>
      </c>
      <c r="K51" s="34">
        <f>K52</f>
        <v>8352.4</v>
      </c>
      <c r="L51" s="34">
        <f>L52</f>
        <v>9402</v>
      </c>
      <c r="M51" s="33">
        <f>M52</f>
        <v>9322.6</v>
      </c>
      <c r="N51" s="21">
        <v>99.9</v>
      </c>
    </row>
    <row r="52" spans="1:14" ht="54.75" customHeight="1" thickBot="1" x14ac:dyDescent="0.3">
      <c r="A52" s="17" t="s">
        <v>100</v>
      </c>
      <c r="B52" s="37" t="s">
        <v>67</v>
      </c>
      <c r="C52" s="9">
        <v>2</v>
      </c>
      <c r="D52" s="9" t="s">
        <v>49</v>
      </c>
      <c r="E52" s="9" t="s">
        <v>44</v>
      </c>
      <c r="F52" s="9" t="s">
        <v>45</v>
      </c>
      <c r="G52" s="9" t="s">
        <v>44</v>
      </c>
      <c r="H52" s="9" t="s">
        <v>46</v>
      </c>
      <c r="I52" s="9" t="s">
        <v>45</v>
      </c>
      <c r="J52" s="5" t="s">
        <v>21</v>
      </c>
      <c r="K52" s="34">
        <f>K53+K56+K61+K66</f>
        <v>8352.4</v>
      </c>
      <c r="L52" s="34">
        <f>L53+L56+L61+L66</f>
        <v>9402</v>
      </c>
      <c r="M52" s="34">
        <f>M53+M56+M61+M66</f>
        <v>9322.6</v>
      </c>
      <c r="N52" s="12">
        <f>M52/L52*100</f>
        <v>99.155498830036166</v>
      </c>
    </row>
    <row r="53" spans="1:14" ht="35.25" customHeight="1" thickBot="1" x14ac:dyDescent="0.3">
      <c r="A53" s="17" t="s">
        <v>84</v>
      </c>
      <c r="B53" s="37" t="s">
        <v>67</v>
      </c>
      <c r="C53" s="9">
        <v>2</v>
      </c>
      <c r="D53" s="9" t="s">
        <v>49</v>
      </c>
      <c r="E53" s="9">
        <v>10</v>
      </c>
      <c r="F53" s="9" t="s">
        <v>45</v>
      </c>
      <c r="G53" s="9" t="s">
        <v>44</v>
      </c>
      <c r="H53" s="9" t="s">
        <v>46</v>
      </c>
      <c r="I53" s="9">
        <v>150</v>
      </c>
      <c r="J53" s="5" t="s">
        <v>22</v>
      </c>
      <c r="K53" s="34">
        <f t="shared" ref="K53:M54" si="4">K54</f>
        <v>4523.8</v>
      </c>
      <c r="L53" s="34">
        <f t="shared" si="4"/>
        <v>4523.8</v>
      </c>
      <c r="M53" s="34">
        <f t="shared" si="4"/>
        <v>4523.8</v>
      </c>
      <c r="N53" s="12">
        <f>M53/L53*100</f>
        <v>100</v>
      </c>
    </row>
    <row r="54" spans="1:14" ht="32.25" thickBot="1" x14ac:dyDescent="0.3">
      <c r="A54" s="17" t="s">
        <v>101</v>
      </c>
      <c r="B54" s="37" t="s">
        <v>67</v>
      </c>
      <c r="C54" s="9">
        <v>2</v>
      </c>
      <c r="D54" s="9" t="s">
        <v>49</v>
      </c>
      <c r="E54" s="9">
        <v>15</v>
      </c>
      <c r="F54" s="9" t="s">
        <v>79</v>
      </c>
      <c r="G54" s="9" t="s">
        <v>44</v>
      </c>
      <c r="H54" s="9" t="s">
        <v>46</v>
      </c>
      <c r="I54" s="9">
        <v>150</v>
      </c>
      <c r="J54" s="5" t="s">
        <v>23</v>
      </c>
      <c r="K54" s="33">
        <f t="shared" si="4"/>
        <v>4523.8</v>
      </c>
      <c r="L54" s="34">
        <f t="shared" si="4"/>
        <v>4523.8</v>
      </c>
      <c r="M54" s="34">
        <f t="shared" si="4"/>
        <v>4523.8</v>
      </c>
      <c r="N54" s="12">
        <f>M54/L54*100</f>
        <v>100</v>
      </c>
    </row>
    <row r="55" spans="1:14" ht="45.75" customHeight="1" thickBot="1" x14ac:dyDescent="0.3">
      <c r="A55" s="17" t="s">
        <v>102</v>
      </c>
      <c r="B55" s="37" t="s">
        <v>67</v>
      </c>
      <c r="C55" s="9">
        <v>2</v>
      </c>
      <c r="D55" s="9" t="s">
        <v>49</v>
      </c>
      <c r="E55" s="9" t="s">
        <v>80</v>
      </c>
      <c r="F55" s="9" t="s">
        <v>79</v>
      </c>
      <c r="G55" s="9">
        <v>10</v>
      </c>
      <c r="H55" s="9" t="s">
        <v>46</v>
      </c>
      <c r="I55" s="9">
        <v>150</v>
      </c>
      <c r="J55" s="5" t="s">
        <v>24</v>
      </c>
      <c r="K55" s="34">
        <v>4523.8</v>
      </c>
      <c r="L55" s="34">
        <v>4523.8</v>
      </c>
      <c r="M55" s="34">
        <v>4523.8</v>
      </c>
      <c r="N55" s="12">
        <f>M55/L55*100</f>
        <v>100</v>
      </c>
    </row>
    <row r="56" spans="1:14" ht="32.25" thickBot="1" x14ac:dyDescent="0.3">
      <c r="A56" s="17" t="s">
        <v>103</v>
      </c>
      <c r="B56" s="37" t="s">
        <v>67</v>
      </c>
      <c r="C56" s="9" t="s">
        <v>81</v>
      </c>
      <c r="D56" s="9" t="s">
        <v>49</v>
      </c>
      <c r="E56" s="9" t="s">
        <v>82</v>
      </c>
      <c r="F56" s="9" t="s">
        <v>45</v>
      </c>
      <c r="G56" s="9" t="s">
        <v>44</v>
      </c>
      <c r="H56" s="9" t="s">
        <v>46</v>
      </c>
      <c r="I56" s="9" t="s">
        <v>83</v>
      </c>
      <c r="J56" s="5" t="s">
        <v>25</v>
      </c>
      <c r="K56" s="34">
        <f>K57</f>
        <v>340.4</v>
      </c>
      <c r="L56" s="34">
        <f>L57</f>
        <v>1178.5999999999999</v>
      </c>
      <c r="M56" s="34">
        <f>M57</f>
        <v>1105.5999999999999</v>
      </c>
      <c r="N56" s="21">
        <v>99.9</v>
      </c>
    </row>
    <row r="57" spans="1:14" ht="16.5" thickBot="1" x14ac:dyDescent="0.3">
      <c r="A57" s="17" t="s">
        <v>104</v>
      </c>
      <c r="B57" s="37" t="s">
        <v>67</v>
      </c>
      <c r="C57" s="9" t="s">
        <v>81</v>
      </c>
      <c r="D57" s="9" t="s">
        <v>49</v>
      </c>
      <c r="E57" s="9" t="s">
        <v>84</v>
      </c>
      <c r="F57" s="9" t="s">
        <v>85</v>
      </c>
      <c r="G57" s="9" t="s">
        <v>44</v>
      </c>
      <c r="H57" s="9" t="s">
        <v>46</v>
      </c>
      <c r="I57" s="9" t="s">
        <v>83</v>
      </c>
      <c r="J57" s="5" t="s">
        <v>86</v>
      </c>
      <c r="K57" s="34">
        <f>K58+K59</f>
        <v>340.4</v>
      </c>
      <c r="L57" s="34">
        <f>L58+L59+L60</f>
        <v>1178.5999999999999</v>
      </c>
      <c r="M57" s="34">
        <f>M58+M59+M60</f>
        <v>1105.5999999999999</v>
      </c>
      <c r="N57" s="12">
        <f t="shared" ref="N57:N69" si="5">M57/L57*100</f>
        <v>93.806210758527058</v>
      </c>
    </row>
    <row r="58" spans="1:14" ht="51.75" customHeight="1" thickBot="1" x14ac:dyDescent="0.3">
      <c r="A58" s="17" t="s">
        <v>105</v>
      </c>
      <c r="B58" s="37" t="s">
        <v>67</v>
      </c>
      <c r="C58" s="9" t="s">
        <v>81</v>
      </c>
      <c r="D58" s="9" t="s">
        <v>49</v>
      </c>
      <c r="E58" s="9" t="s">
        <v>84</v>
      </c>
      <c r="F58" s="9" t="s">
        <v>85</v>
      </c>
      <c r="G58" s="9" t="s">
        <v>64</v>
      </c>
      <c r="H58" s="9" t="s">
        <v>111</v>
      </c>
      <c r="I58" s="9" t="s">
        <v>83</v>
      </c>
      <c r="J58" s="5" t="s">
        <v>112</v>
      </c>
      <c r="K58" s="34">
        <v>102.8</v>
      </c>
      <c r="L58" s="34">
        <v>102.8</v>
      </c>
      <c r="M58" s="34">
        <v>102.8</v>
      </c>
      <c r="N58" s="12">
        <f t="shared" si="5"/>
        <v>100</v>
      </c>
    </row>
    <row r="59" spans="1:14" ht="69.75" customHeight="1" thickBot="1" x14ac:dyDescent="0.3">
      <c r="A59" s="17" t="s">
        <v>106</v>
      </c>
      <c r="B59" s="37" t="s">
        <v>67</v>
      </c>
      <c r="C59" s="9" t="s">
        <v>81</v>
      </c>
      <c r="D59" s="9" t="s">
        <v>49</v>
      </c>
      <c r="E59" s="9" t="s">
        <v>84</v>
      </c>
      <c r="F59" s="9" t="s">
        <v>85</v>
      </c>
      <c r="G59" s="9" t="s">
        <v>64</v>
      </c>
      <c r="H59" s="9" t="s">
        <v>113</v>
      </c>
      <c r="I59" s="9" t="s">
        <v>83</v>
      </c>
      <c r="J59" s="5" t="s">
        <v>114</v>
      </c>
      <c r="K59" s="34">
        <v>237.6</v>
      </c>
      <c r="L59" s="34">
        <v>237.6</v>
      </c>
      <c r="M59" s="34">
        <v>237.6</v>
      </c>
      <c r="N59" s="13">
        <f t="shared" si="5"/>
        <v>100</v>
      </c>
    </row>
    <row r="60" spans="1:14" ht="73.5" customHeight="1" thickBot="1" x14ac:dyDescent="0.3">
      <c r="A60" s="17" t="s">
        <v>107</v>
      </c>
      <c r="B60" s="37" t="s">
        <v>67</v>
      </c>
      <c r="C60" s="9" t="s">
        <v>81</v>
      </c>
      <c r="D60" s="9" t="s">
        <v>49</v>
      </c>
      <c r="E60" s="9" t="s">
        <v>84</v>
      </c>
      <c r="F60" s="9" t="s">
        <v>85</v>
      </c>
      <c r="G60" s="9" t="s">
        <v>64</v>
      </c>
      <c r="H60" s="9" t="s">
        <v>115</v>
      </c>
      <c r="I60" s="9" t="s">
        <v>83</v>
      </c>
      <c r="J60" s="5" t="s">
        <v>114</v>
      </c>
      <c r="K60" s="34">
        <v>0</v>
      </c>
      <c r="L60" s="34">
        <v>838.2</v>
      </c>
      <c r="M60" s="34">
        <v>765.2</v>
      </c>
      <c r="N60" s="13">
        <f t="shared" si="5"/>
        <v>91.290861369601529</v>
      </c>
    </row>
    <row r="61" spans="1:14" ht="33.75" customHeight="1" thickBot="1" x14ac:dyDescent="0.3">
      <c r="A61" s="17" t="s">
        <v>108</v>
      </c>
      <c r="B61" s="37" t="s">
        <v>67</v>
      </c>
      <c r="C61" s="9">
        <v>2</v>
      </c>
      <c r="D61" s="9">
        <v>2</v>
      </c>
      <c r="E61" s="9">
        <v>30</v>
      </c>
      <c r="F61" s="9">
        <v>0</v>
      </c>
      <c r="G61" s="9">
        <v>0</v>
      </c>
      <c r="H61" s="9">
        <v>0</v>
      </c>
      <c r="I61" s="9">
        <v>150</v>
      </c>
      <c r="J61" s="5" t="s">
        <v>26</v>
      </c>
      <c r="K61" s="33">
        <f>K62+K64</f>
        <v>133.1</v>
      </c>
      <c r="L61" s="33">
        <f>L62+L64</f>
        <v>147.20000000000002</v>
      </c>
      <c r="M61" s="33">
        <f>M62+M64</f>
        <v>140.80000000000001</v>
      </c>
      <c r="N61" s="12">
        <f t="shared" si="5"/>
        <v>95.65217391304347</v>
      </c>
    </row>
    <row r="62" spans="1:14" ht="48" customHeight="1" thickBot="1" x14ac:dyDescent="0.3">
      <c r="A62" s="17" t="s">
        <v>109</v>
      </c>
      <c r="B62" s="37" t="s">
        <v>67</v>
      </c>
      <c r="C62" s="9">
        <v>2</v>
      </c>
      <c r="D62" s="9" t="s">
        <v>49</v>
      </c>
      <c r="E62" s="9">
        <v>35</v>
      </c>
      <c r="F62" s="9">
        <v>118</v>
      </c>
      <c r="G62" s="9" t="s">
        <v>44</v>
      </c>
      <c r="H62" s="9" t="s">
        <v>46</v>
      </c>
      <c r="I62" s="9">
        <v>150</v>
      </c>
      <c r="J62" s="5" t="s">
        <v>27</v>
      </c>
      <c r="K62" s="34">
        <f>K63</f>
        <v>127.5</v>
      </c>
      <c r="L62" s="33">
        <f>L63</f>
        <v>140.80000000000001</v>
      </c>
      <c r="M62" s="33">
        <f>M63</f>
        <v>140.80000000000001</v>
      </c>
      <c r="N62" s="12">
        <f t="shared" si="5"/>
        <v>100</v>
      </c>
    </row>
    <row r="63" spans="1:14" ht="64.5" customHeight="1" thickBot="1" x14ac:dyDescent="0.3">
      <c r="A63" s="25" t="s">
        <v>124</v>
      </c>
      <c r="B63" s="37" t="s">
        <v>67</v>
      </c>
      <c r="C63" s="9">
        <v>2</v>
      </c>
      <c r="D63" s="9" t="s">
        <v>49</v>
      </c>
      <c r="E63" s="9">
        <v>35</v>
      </c>
      <c r="F63" s="9">
        <v>118</v>
      </c>
      <c r="G63" s="9">
        <v>10</v>
      </c>
      <c r="H63" s="9" t="s">
        <v>46</v>
      </c>
      <c r="I63" s="9">
        <v>150</v>
      </c>
      <c r="J63" s="5" t="s">
        <v>28</v>
      </c>
      <c r="K63" s="34">
        <v>127.5</v>
      </c>
      <c r="L63" s="33">
        <v>140.80000000000001</v>
      </c>
      <c r="M63" s="33">
        <v>140.80000000000001</v>
      </c>
      <c r="N63" s="12">
        <f t="shared" si="5"/>
        <v>100</v>
      </c>
    </row>
    <row r="64" spans="1:14" ht="48.75" customHeight="1" thickBot="1" x14ac:dyDescent="0.3">
      <c r="A64" s="17" t="s">
        <v>116</v>
      </c>
      <c r="B64" s="37" t="s">
        <v>67</v>
      </c>
      <c r="C64" s="9">
        <v>2</v>
      </c>
      <c r="D64" s="9" t="s">
        <v>49</v>
      </c>
      <c r="E64" s="9">
        <v>30</v>
      </c>
      <c r="F64" s="9" t="s">
        <v>90</v>
      </c>
      <c r="G64" s="9" t="s">
        <v>44</v>
      </c>
      <c r="H64" s="9" t="s">
        <v>46</v>
      </c>
      <c r="I64" s="9">
        <v>150</v>
      </c>
      <c r="J64" s="5" t="s">
        <v>29</v>
      </c>
      <c r="K64" s="33">
        <f>K65</f>
        <v>5.6</v>
      </c>
      <c r="L64" s="33">
        <f>L65</f>
        <v>6.4</v>
      </c>
      <c r="M64" s="33">
        <v>0</v>
      </c>
      <c r="N64" s="12">
        <f t="shared" si="5"/>
        <v>0</v>
      </c>
    </row>
    <row r="65" spans="1:14" ht="48" thickBot="1" x14ac:dyDescent="0.3">
      <c r="A65" s="17" t="s">
        <v>117</v>
      </c>
      <c r="B65" s="37" t="s">
        <v>67</v>
      </c>
      <c r="C65" s="9">
        <v>2</v>
      </c>
      <c r="D65" s="9" t="s">
        <v>49</v>
      </c>
      <c r="E65" s="9">
        <v>30</v>
      </c>
      <c r="F65" s="9" t="s">
        <v>90</v>
      </c>
      <c r="G65" s="9" t="s">
        <v>64</v>
      </c>
      <c r="H65" s="9" t="s">
        <v>46</v>
      </c>
      <c r="I65" s="9">
        <v>150</v>
      </c>
      <c r="J65" s="5" t="s">
        <v>29</v>
      </c>
      <c r="K65" s="33">
        <v>5.6</v>
      </c>
      <c r="L65" s="33">
        <v>6.4</v>
      </c>
      <c r="M65" s="33">
        <v>0</v>
      </c>
      <c r="N65" s="19">
        <f t="shared" si="5"/>
        <v>0</v>
      </c>
    </row>
    <row r="66" spans="1:14" ht="15.75" customHeight="1" thickBot="1" x14ac:dyDescent="0.3">
      <c r="A66" s="21">
        <v>42</v>
      </c>
      <c r="B66" s="37" t="s">
        <v>67</v>
      </c>
      <c r="C66" s="15">
        <v>2</v>
      </c>
      <c r="D66" s="15" t="s">
        <v>49</v>
      </c>
      <c r="E66" s="15">
        <v>40</v>
      </c>
      <c r="F66" s="15" t="s">
        <v>45</v>
      </c>
      <c r="G66" s="15" t="s">
        <v>44</v>
      </c>
      <c r="H66" s="15" t="s">
        <v>46</v>
      </c>
      <c r="I66" s="15">
        <v>150</v>
      </c>
      <c r="J66" s="10" t="s">
        <v>87</v>
      </c>
      <c r="K66" s="35">
        <f t="shared" ref="K66:M67" si="6">K67</f>
        <v>3355.1</v>
      </c>
      <c r="L66" s="35">
        <f t="shared" si="6"/>
        <v>3552.4</v>
      </c>
      <c r="M66" s="35">
        <f t="shared" si="6"/>
        <v>3552.4</v>
      </c>
      <c r="N66" s="22">
        <f t="shared" si="5"/>
        <v>100</v>
      </c>
    </row>
    <row r="67" spans="1:14" ht="36" customHeight="1" thickBot="1" x14ac:dyDescent="0.3">
      <c r="A67" s="11">
        <v>43</v>
      </c>
      <c r="B67" s="37" t="s">
        <v>67</v>
      </c>
      <c r="C67" s="9">
        <v>2</v>
      </c>
      <c r="D67" s="9" t="s">
        <v>49</v>
      </c>
      <c r="E67" s="9">
        <v>49</v>
      </c>
      <c r="F67" s="9">
        <v>999</v>
      </c>
      <c r="G67" s="9" t="s">
        <v>44</v>
      </c>
      <c r="H67" s="9" t="s">
        <v>46</v>
      </c>
      <c r="I67" s="9">
        <v>150</v>
      </c>
      <c r="J67" s="5" t="s">
        <v>88</v>
      </c>
      <c r="K67" s="33">
        <f t="shared" si="6"/>
        <v>3355.1</v>
      </c>
      <c r="L67" s="33">
        <f t="shared" si="6"/>
        <v>3552.4</v>
      </c>
      <c r="M67" s="33">
        <f t="shared" si="6"/>
        <v>3552.4</v>
      </c>
      <c r="N67" s="22">
        <f t="shared" si="5"/>
        <v>100</v>
      </c>
    </row>
    <row r="68" spans="1:14" ht="37.5" customHeight="1" thickBot="1" x14ac:dyDescent="0.3">
      <c r="A68" s="11">
        <v>44</v>
      </c>
      <c r="B68" s="37" t="s">
        <v>67</v>
      </c>
      <c r="C68" s="9">
        <v>2</v>
      </c>
      <c r="D68" s="9" t="s">
        <v>49</v>
      </c>
      <c r="E68" s="9">
        <v>49</v>
      </c>
      <c r="F68" s="9">
        <v>999</v>
      </c>
      <c r="G68" s="9">
        <v>10</v>
      </c>
      <c r="H68" s="9" t="s">
        <v>46</v>
      </c>
      <c r="I68" s="9" t="s">
        <v>83</v>
      </c>
      <c r="J68" s="5" t="s">
        <v>89</v>
      </c>
      <c r="K68" s="33">
        <v>3355.1</v>
      </c>
      <c r="L68" s="33">
        <v>3552.4</v>
      </c>
      <c r="M68" s="33">
        <v>3552.4</v>
      </c>
      <c r="N68" s="22">
        <f t="shared" si="5"/>
        <v>100</v>
      </c>
    </row>
    <row r="69" spans="1:14" ht="16.5" thickBot="1" x14ac:dyDescent="0.3">
      <c r="A69" s="42"/>
      <c r="B69" s="43"/>
      <c r="C69" s="43"/>
      <c r="D69" s="23"/>
      <c r="E69" s="23"/>
      <c r="F69" s="23"/>
      <c r="G69" s="23"/>
      <c r="H69" s="23"/>
      <c r="I69" s="23"/>
      <c r="J69" s="4"/>
      <c r="K69" s="33">
        <f>K17+K51</f>
        <v>8919.6</v>
      </c>
      <c r="L69" s="33">
        <f>L17+L51</f>
        <v>9969.2000000000007</v>
      </c>
      <c r="M69" s="33">
        <f>M17+M51</f>
        <v>9852.5</v>
      </c>
      <c r="N69" s="24">
        <f t="shared" si="5"/>
        <v>98.829394535168319</v>
      </c>
    </row>
    <row r="70" spans="1:14" ht="15.75" x14ac:dyDescent="0.25">
      <c r="A70" s="29"/>
      <c r="B70" s="29"/>
    </row>
  </sheetData>
  <mergeCells count="50">
    <mergeCell ref="L20:L21"/>
    <mergeCell ref="M20:M21"/>
    <mergeCell ref="G20:G21"/>
    <mergeCell ref="A23:A24"/>
    <mergeCell ref="I13:I15"/>
    <mergeCell ref="J9:J15"/>
    <mergeCell ref="A20:A21"/>
    <mergeCell ref="C20:C21"/>
    <mergeCell ref="D20:D21"/>
    <mergeCell ref="E20:E21"/>
    <mergeCell ref="F20:F21"/>
    <mergeCell ref="C13:G14"/>
    <mergeCell ref="H13:H14"/>
    <mergeCell ref="K14:K15"/>
    <mergeCell ref="B9:B15"/>
    <mergeCell ref="A9:A15"/>
    <mergeCell ref="I23:I24"/>
    <mergeCell ref="K23:K24"/>
    <mergeCell ref="H20:H21"/>
    <mergeCell ref="I20:I21"/>
    <mergeCell ref="J20:J21"/>
    <mergeCell ref="K20:K21"/>
    <mergeCell ref="D23:D24"/>
    <mergeCell ref="E23:E24"/>
    <mergeCell ref="F23:F24"/>
    <mergeCell ref="G23:G24"/>
    <mergeCell ref="H23:H24"/>
    <mergeCell ref="I35:I36"/>
    <mergeCell ref="J35:J36"/>
    <mergeCell ref="K35:K36"/>
    <mergeCell ref="N10:N15"/>
    <mergeCell ref="B23:B24"/>
    <mergeCell ref="B35:B36"/>
    <mergeCell ref="L9:L15"/>
    <mergeCell ref="M14:M15"/>
    <mergeCell ref="C9:I12"/>
    <mergeCell ref="K9:K13"/>
    <mergeCell ref="M9:M13"/>
    <mergeCell ref="L35:L36"/>
    <mergeCell ref="L23:L24"/>
    <mergeCell ref="M23:M24"/>
    <mergeCell ref="N20:N21"/>
    <mergeCell ref="C23:C24"/>
    <mergeCell ref="A69:C69"/>
    <mergeCell ref="E35:E36"/>
    <mergeCell ref="D35:D36"/>
    <mergeCell ref="C35:C36"/>
    <mergeCell ref="H35:H36"/>
    <mergeCell ref="G35:G36"/>
    <mergeCell ref="F35:F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2022-06-02T00:37:50Z</cp:lastPrinted>
  <dcterms:created xsi:type="dcterms:W3CDTF">2022-03-14T01:53:26Z</dcterms:created>
  <dcterms:modified xsi:type="dcterms:W3CDTF">2022-06-03T05:15:04Z</dcterms:modified>
</cp:coreProperties>
</file>