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77" i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27"/>
  <c r="A26"/>
  <c r="M67"/>
  <c r="M66"/>
  <c r="N68"/>
  <c r="M68"/>
  <c r="K62"/>
  <c r="K66"/>
  <c r="K67"/>
  <c r="M36"/>
  <c r="M35" s="1"/>
  <c r="K25"/>
  <c r="N58"/>
  <c r="N59"/>
  <c r="N60"/>
  <c r="N65"/>
  <c r="M59"/>
  <c r="M58"/>
  <c r="M60"/>
  <c r="L59"/>
  <c r="L58" s="1"/>
  <c r="K58"/>
  <c r="K59"/>
  <c r="L55"/>
  <c r="L54" s="1"/>
  <c r="L56"/>
  <c r="N76"/>
  <c r="M76"/>
  <c r="M72"/>
  <c r="M71"/>
  <c r="M70" s="1"/>
  <c r="N71"/>
  <c r="M65"/>
  <c r="M64" s="1"/>
  <c r="M63" s="1"/>
  <c r="N53"/>
  <c r="N52" s="1"/>
  <c r="N51" s="1"/>
  <c r="M53"/>
  <c r="N50"/>
  <c r="M50"/>
  <c r="M49" s="1"/>
  <c r="N45"/>
  <c r="N44" s="1"/>
  <c r="M45"/>
  <c r="N42"/>
  <c r="N41" s="1"/>
  <c r="M42"/>
  <c r="M41" s="1"/>
  <c r="N40"/>
  <c r="N39" s="1"/>
  <c r="M40"/>
  <c r="M39" s="1"/>
  <c r="N36"/>
  <c r="N38"/>
  <c r="N37" s="1"/>
  <c r="M38"/>
  <c r="M37" s="1"/>
  <c r="M31"/>
  <c r="N30"/>
  <c r="M30"/>
  <c r="M28"/>
  <c r="N28"/>
  <c r="L35"/>
  <c r="K39"/>
  <c r="K52"/>
  <c r="K51" s="1"/>
  <c r="K49"/>
  <c r="K47"/>
  <c r="K44"/>
  <c r="K41"/>
  <c r="K27"/>
  <c r="K26" s="1"/>
  <c r="K64"/>
  <c r="K63" s="1"/>
  <c r="K75"/>
  <c r="K74" s="1"/>
  <c r="K70"/>
  <c r="K72"/>
  <c r="K37"/>
  <c r="K35"/>
  <c r="L75"/>
  <c r="L74" s="1"/>
  <c r="L72"/>
  <c r="L70"/>
  <c r="N70" s="1"/>
  <c r="L64"/>
  <c r="L63" s="1"/>
  <c r="N63" s="1"/>
  <c r="L27"/>
  <c r="L26" s="1"/>
  <c r="L52"/>
  <c r="L51" s="1"/>
  <c r="L49"/>
  <c r="M47"/>
  <c r="L47"/>
  <c r="L44"/>
  <c r="L41"/>
  <c r="L39"/>
  <c r="L37"/>
  <c r="N49" l="1"/>
  <c r="N46" s="1"/>
  <c r="N74"/>
  <c r="N75"/>
  <c r="N26"/>
  <c r="N27"/>
  <c r="M75"/>
  <c r="M69"/>
  <c r="N35"/>
  <c r="N64"/>
  <c r="M52"/>
  <c r="M51" s="1"/>
  <c r="M44"/>
  <c r="L34"/>
  <c r="M27"/>
  <c r="M26" s="1"/>
  <c r="K46"/>
  <c r="K43" s="1"/>
  <c r="K69"/>
  <c r="L69"/>
  <c r="L62" s="1"/>
  <c r="M74"/>
  <c r="K34"/>
  <c r="L46"/>
  <c r="L43" s="1"/>
  <c r="N43" s="1"/>
  <c r="M34"/>
  <c r="M33" s="1"/>
  <c r="M46"/>
  <c r="M62" l="1"/>
  <c r="M61" s="1"/>
  <c r="L61"/>
  <c r="N69"/>
  <c r="K61"/>
  <c r="N34"/>
  <c r="N33" s="1"/>
  <c r="M43"/>
  <c r="M25" s="1"/>
  <c r="L33"/>
  <c r="L25" s="1"/>
  <c r="K33"/>
  <c r="N62" l="1"/>
  <c r="L77"/>
  <c r="N61"/>
  <c r="N25" l="1"/>
  <c r="K77"/>
  <c r="N77" s="1"/>
</calcChain>
</file>

<file path=xl/sharedStrings.xml><?xml version="1.0" encoding="utf-8"?>
<sst xmlns="http://schemas.openxmlformats.org/spreadsheetml/2006/main" count="365" uniqueCount="108">
  <si>
    <t>НАЛОГОВЫЕ И НЕНАЛОГОВЫЕ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</si>
  <si>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</si>
  <si>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</si>
  <si>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доходов. полученных от осуществления деятельности  физическими лицами, зарегистрированных в качестве индивидуальных предпринимателей, нотариусов, занимающихся частной практикой ,адвокатов ,учредивших адвокатские кабинеты, и других лиц ,занимающихся частной практикой в соответствии со статьей 227НК РФ</t>
  </si>
  <si>
    <t>Налог на доходы физических лиц с доходов ,полученных физическими лицами со статьей  228 Налогового кодекса Российской Федерации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</si>
  <si>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</si>
  <si>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</si>
  <si>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</t>
  </si>
  <si>
    <t>Доходы от уплаты акцизов моторные масла для дизельных и (или) карбюраторных(инжекторных)двигателей,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</t>
  </si>
  <si>
    <t>Доходы от уплаты акцизов автомобильный бензин ,производимый на территории Российской Федерации, подлежащие распределению субъектам Российской Федерации и  местным бюджетам с учетом установленных дифференцированных нормативов отчислений в местные бюджеты</t>
  </si>
  <si>
    <t>Доходы от уплаты акцизов прямогонный бензин ,производимый на территории Российской Федерации,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</si>
  <si>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</si>
  <si>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</si>
  <si>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</si>
  <si>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</si>
  <si>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</si>
  <si>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</si>
  <si>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</si>
  <si>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</si>
  <si>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</si>
  <si>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</si>
  <si>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</si>
  <si>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</si>
  <si>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</si>
  <si>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</si>
  <si>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</si>
  <si>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</si>
  <si>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</si>
  <si>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</si>
  <si>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№ строки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</si>
  <si>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</si>
  <si>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</si>
  <si>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</si>
  <si>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</si>
  <si>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</si>
  <si>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</si>
  <si>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бюджетов</t>
  </si>
  <si>
    <t>Код классификации операций сектора  государственного управления ,относящихся к доходам бюджетов</t>
  </si>
  <si>
    <t>00</t>
  </si>
  <si>
    <t>000</t>
  </si>
  <si>
    <t>0000</t>
  </si>
  <si>
    <t>01</t>
  </si>
  <si>
    <t>НАЛОГИ НА ПРИБЫЛЬ,ДОХОДЫ</t>
  </si>
  <si>
    <t>02</t>
  </si>
  <si>
    <t>110</t>
  </si>
  <si>
    <t>010</t>
  </si>
  <si>
    <t>020</t>
  </si>
  <si>
    <t>030</t>
  </si>
  <si>
    <t>03</t>
  </si>
  <si>
    <t>231</t>
  </si>
  <si>
    <t>Доходы от уплаты акцизов на дизельное топливо,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</si>
  <si>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</si>
  <si>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моторные масла для дизельных и (или) карбюраторных(инжекторных)двигателей,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</si>
  <si>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</si>
  <si>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автомобильный бензин ,производимый на территории Российской Федерации, подлежащие распределению субъектам Российской Федерации и 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</si>
  <si>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</si>
  <si>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прямогонный бензин ,производимый на территории Российской Федерации, подлежащие распределению субъектам Российской Федерации и местным бюджетам с учетом установленных дифференцированных нормативов отчислений в местные бюджеты(по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</si>
  <si>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06</t>
  </si>
  <si>
    <t>10</t>
  </si>
  <si>
    <t>033</t>
  </si>
  <si>
    <t>040</t>
  </si>
  <si>
    <t>043</t>
  </si>
  <si>
    <t>08</t>
  </si>
  <si>
    <t>04</t>
  </si>
  <si>
    <t>001</t>
  </si>
  <si>
    <t>15</t>
  </si>
  <si>
    <t>20</t>
  </si>
  <si>
    <t>150</t>
  </si>
  <si>
    <t>Иные межбюджетные трансферты</t>
  </si>
  <si>
    <t>Прочие межбюджетные трансферты, передаваемые бюджетам.</t>
  </si>
  <si>
    <t>Прочие межбюджетные трансферты, передаваемые бюджетам поселений</t>
  </si>
  <si>
    <t>024</t>
  </si>
  <si>
    <r>
      <t>Земельный налог</t>
    </r>
    <r>
      <rPr>
        <sz val="12"/>
        <color theme="1"/>
        <rFont val="Times New Roman"/>
        <family val="1"/>
        <charset val="204"/>
      </rPr>
      <t xml:space="preserve">  с организаций, обладающих земельным участком, расположенным в границах сельских поселений</t>
    </r>
  </si>
  <si>
    <t>Наименование групп, подгрупп, статей, подстатей,элементов ,подвидов доходов ,кодов экономической классификации,относящихся к доходам бюджетов</t>
  </si>
  <si>
    <t>Код  бюджетной классификации доходов бюджета</t>
  </si>
  <si>
    <t>код главного администратора</t>
  </si>
  <si>
    <t>182</t>
  </si>
  <si>
    <t>к Постановлению Администрации Новокаргинского сельсовета</t>
  </si>
  <si>
    <t>Наименование органа ,организующего исполнение бюджета:</t>
  </si>
  <si>
    <t>Наименование публично-правовогообразования :МО Новокаргинский сельсовет</t>
  </si>
  <si>
    <t>Переодичность: квартальная</t>
  </si>
  <si>
    <t>Утверждено доходы сельского бюджета 2022 год</t>
  </si>
  <si>
    <t>Неисполненные назначения</t>
  </si>
  <si>
    <t>Процент  исполнения</t>
  </si>
  <si>
    <t>Единицы измерения: руб.</t>
  </si>
  <si>
    <t>Приложение</t>
  </si>
  <si>
    <t xml:space="preserve">1.Доходы бюджета </t>
  </si>
  <si>
    <t>Отчет об исполнении сельского бюджета по состоянию на 01 июля 2022 года.</t>
  </si>
  <si>
    <t>Исполнено доходы сельского бюджета на 01 июля 2022год</t>
  </si>
  <si>
    <t>ДОХОДЫ ОТ ОКАЗАНИЯ ПЛАТНЫХ УСЛУГ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</si>
  <si>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</si>
  <si>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</si>
  <si>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</si>
  <si>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</si>
  <si>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</si>
  <si>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</si>
  <si>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1</t>
  </si>
  <si>
    <t>13</t>
  </si>
  <si>
    <t>999</t>
  </si>
  <si>
    <t>995</t>
  </si>
  <si>
    <t>17</t>
  </si>
  <si>
    <t>0150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</si>
  <si>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</si>
  <si>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</si>
  <si>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</si>
  <si>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</t>
  </si>
  <si>
    <t>29</t>
  </si>
  <si>
    <t>от 05.07.2022    № 25-п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</si>
</sst>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2">
    <xf numFmtId="0" fontId="0" fillId="0" borderId="0" xfId="0"/>
    <xf numFmtId="0" fontId="1" fillId="2" borderId="0" xfId="0" applyFont="1" applyFill="1"/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0" fontId="0" fillId="0" borderId="14" xfId="0" applyBorder="1"/>
    <xf numFmtId="0" fontId="2" fillId="2" borderId="3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2" fillId="0" borderId="16" xfId="2" applyNumberFormat="1" applyFont="1" applyFill="1" applyBorder="1" applyAlignment="1">
      <alignment horizontal="left" wrapText="1" readingOrder="1"/>
    </xf>
    <xf numFmtId="2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7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center" vertical="top" textRotation="90" wrapText="1"/>
    </xf>
    <xf numFmtId="0" fontId="2" fillId="2" borderId="7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3" fillId="2" borderId="0" xfId="0" applyFont="1" applyFill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topLeftCell="A66" workbookViewId="0">
      <selection activeCell="M66" sqref="M66"/>
    </sheetView>
  </sheetViews>
  <sheetFormatPr defaultRowHeight="15"/>
  <cols>
    <col min="1" max="1" width="4.28515625" customWidth="1"/>
    <col min="2" max="2" width="6" customWidth="1"/>
    <col min="3" max="3" width="3.7109375" customWidth="1"/>
    <col min="4" max="4" width="4.28515625" customWidth="1"/>
    <col min="5" max="5" width="8.140625" customWidth="1"/>
    <col min="6" max="6" width="7.7109375" customWidth="1"/>
    <col min="7" max="7" width="4.85546875" customWidth="1"/>
    <col min="8" max="8" width="7.5703125" customWidth="1"/>
    <col min="9" max="9" width="9.5703125" customWidth="1"/>
    <col min="10" max="10" width="49" customWidth="1"/>
    <col min="11" max="11" width="13.140625" customWidth="1"/>
    <col min="12" max="12" width="14.140625" customWidth="1"/>
    <col min="13" max="13" width="16.7109375" customWidth="1"/>
    <col min="14" max="14" width="12.5703125" customWidth="1"/>
    <col min="15" max="17" width="12.85546875" customWidth="1"/>
  </cols>
  <sheetData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 t="s">
        <v>85</v>
      </c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 t="s">
        <v>77</v>
      </c>
      <c r="K4" s="1"/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 t="s">
        <v>107</v>
      </c>
      <c r="K5" s="1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1"/>
      <c r="C7" s="1"/>
      <c r="D7" s="32" t="s">
        <v>87</v>
      </c>
      <c r="E7" s="32"/>
      <c r="F7" s="32"/>
      <c r="G7" s="32"/>
      <c r="H7" s="32"/>
      <c r="I7" s="32"/>
      <c r="J7" s="32"/>
      <c r="K7" s="1"/>
      <c r="L7" s="1"/>
      <c r="M7" s="1"/>
      <c r="N7" s="1"/>
    </row>
    <row r="8" spans="1:14" ht="15.75">
      <c r="A8" s="1"/>
      <c r="B8" s="1"/>
      <c r="C8" s="1"/>
      <c r="D8" s="32"/>
      <c r="E8" s="32"/>
      <c r="F8" s="32"/>
      <c r="G8" s="32"/>
      <c r="H8" s="32"/>
      <c r="I8" s="32"/>
      <c r="J8" s="32"/>
      <c r="K8" s="1"/>
      <c r="L8" s="1"/>
      <c r="M8" s="1"/>
      <c r="N8" s="1"/>
    </row>
    <row r="9" spans="1:14" ht="15.75">
      <c r="A9" s="1"/>
      <c r="B9" s="1" t="s">
        <v>78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0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>
      <c r="A17" s="69" t="s">
        <v>29</v>
      </c>
      <c r="B17" s="66" t="s">
        <v>75</v>
      </c>
      <c r="C17" s="77" t="s">
        <v>74</v>
      </c>
      <c r="D17" s="78"/>
      <c r="E17" s="78"/>
      <c r="F17" s="78"/>
      <c r="G17" s="78"/>
      <c r="H17" s="78"/>
      <c r="I17" s="79"/>
      <c r="J17" s="55" t="s">
        <v>73</v>
      </c>
      <c r="K17" s="55" t="s">
        <v>81</v>
      </c>
      <c r="L17" s="55" t="s">
        <v>88</v>
      </c>
      <c r="M17" s="33"/>
      <c r="N17" s="26"/>
    </row>
    <row r="18" spans="1:14" ht="13.5" customHeight="1" thickBot="1">
      <c r="A18" s="70"/>
      <c r="B18" s="67"/>
      <c r="C18" s="80"/>
      <c r="D18" s="81"/>
      <c r="E18" s="81"/>
      <c r="F18" s="81"/>
      <c r="G18" s="81"/>
      <c r="H18" s="81"/>
      <c r="I18" s="82"/>
      <c r="J18" s="56"/>
      <c r="K18" s="56"/>
      <c r="L18" s="56"/>
      <c r="M18" s="34"/>
      <c r="N18" s="56" t="s">
        <v>83</v>
      </c>
    </row>
    <row r="19" spans="1:14" ht="12" hidden="1" customHeight="1" thickBot="1">
      <c r="A19" s="70"/>
      <c r="B19" s="67"/>
      <c r="C19" s="80"/>
      <c r="D19" s="81"/>
      <c r="E19" s="81"/>
      <c r="F19" s="81"/>
      <c r="G19" s="81"/>
      <c r="H19" s="81"/>
      <c r="I19" s="82"/>
      <c r="J19" s="56"/>
      <c r="K19" s="56"/>
      <c r="L19" s="56"/>
      <c r="M19" s="34"/>
      <c r="N19" s="56"/>
    </row>
    <row r="20" spans="1:14" ht="16.5" hidden="1" customHeight="1" thickBot="1">
      <c r="A20" s="70"/>
      <c r="B20" s="67"/>
      <c r="C20" s="83"/>
      <c r="D20" s="84"/>
      <c r="E20" s="84"/>
      <c r="F20" s="84"/>
      <c r="G20" s="84"/>
      <c r="H20" s="84"/>
      <c r="I20" s="85"/>
      <c r="J20" s="56"/>
      <c r="K20" s="56"/>
      <c r="L20" s="56"/>
      <c r="M20" s="34"/>
      <c r="N20" s="56"/>
    </row>
    <row r="21" spans="1:14" ht="15" customHeight="1">
      <c r="A21" s="70"/>
      <c r="B21" s="67"/>
      <c r="C21" s="60" t="s">
        <v>30</v>
      </c>
      <c r="D21" s="61"/>
      <c r="E21" s="61"/>
      <c r="F21" s="61"/>
      <c r="G21" s="62"/>
      <c r="H21" s="55"/>
      <c r="I21" s="52" t="s">
        <v>37</v>
      </c>
      <c r="J21" s="56"/>
      <c r="K21" s="56"/>
      <c r="L21" s="56"/>
      <c r="M21" s="34"/>
      <c r="N21" s="56"/>
    </row>
    <row r="22" spans="1:14" ht="3.75" customHeight="1" thickBot="1">
      <c r="A22" s="70"/>
      <c r="B22" s="67"/>
      <c r="C22" s="63"/>
      <c r="D22" s="64"/>
      <c r="E22" s="64"/>
      <c r="F22" s="64"/>
      <c r="G22" s="65"/>
      <c r="H22" s="56"/>
      <c r="I22" s="53"/>
      <c r="J22" s="56"/>
      <c r="K22" s="56"/>
      <c r="L22" s="56"/>
      <c r="M22" s="34"/>
      <c r="N22" s="56"/>
    </row>
    <row r="23" spans="1:14" ht="153.75" customHeight="1" thickBot="1">
      <c r="A23" s="71"/>
      <c r="B23" s="68"/>
      <c r="C23" s="27" t="s">
        <v>31</v>
      </c>
      <c r="D23" s="27" t="s">
        <v>32</v>
      </c>
      <c r="E23" s="27" t="s">
        <v>33</v>
      </c>
      <c r="F23" s="27" t="s">
        <v>34</v>
      </c>
      <c r="G23" s="27" t="s">
        <v>35</v>
      </c>
      <c r="H23" s="27" t="s">
        <v>36</v>
      </c>
      <c r="I23" s="54"/>
      <c r="J23" s="57"/>
      <c r="K23" s="57"/>
      <c r="L23" s="57"/>
      <c r="M23" s="35" t="s">
        <v>82</v>
      </c>
      <c r="N23" s="57"/>
    </row>
    <row r="24" spans="1:14" ht="16.5" thickBot="1">
      <c r="A24" s="3">
        <v>1</v>
      </c>
      <c r="B24" s="15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2">
        <v>10</v>
      </c>
      <c r="K24" s="2">
        <v>11</v>
      </c>
      <c r="L24" s="2">
        <v>12</v>
      </c>
      <c r="M24" s="2">
        <v>13</v>
      </c>
      <c r="N24" s="2">
        <v>14</v>
      </c>
    </row>
    <row r="25" spans="1:14" ht="16.5" thickBot="1">
      <c r="A25" s="9">
        <v>1</v>
      </c>
      <c r="B25" s="23" t="s">
        <v>39</v>
      </c>
      <c r="C25" s="4">
        <v>1</v>
      </c>
      <c r="D25" s="7" t="s">
        <v>38</v>
      </c>
      <c r="E25" s="7" t="s">
        <v>38</v>
      </c>
      <c r="F25" s="7" t="s">
        <v>39</v>
      </c>
      <c r="G25" s="7" t="s">
        <v>38</v>
      </c>
      <c r="H25" s="7" t="s">
        <v>40</v>
      </c>
      <c r="I25" s="7" t="s">
        <v>39</v>
      </c>
      <c r="J25" s="4" t="s">
        <v>0</v>
      </c>
      <c r="K25" s="36">
        <f>K26+K33+K43+K51+K54+K58</f>
        <v>748000</v>
      </c>
      <c r="L25" s="36">
        <f>L26+L33+L43+L51+L54+L58</f>
        <v>489811.96</v>
      </c>
      <c r="M25" s="36">
        <f>M26+M33+M43+M51</f>
        <v>288129.11</v>
      </c>
      <c r="N25" s="10">
        <f>L25/K25*100</f>
        <v>65.482882352941175</v>
      </c>
    </row>
    <row r="26" spans="1:14" ht="16.5" thickBot="1">
      <c r="A26" s="9">
        <f>A25+1</f>
        <v>2</v>
      </c>
      <c r="B26" s="15">
        <v>182</v>
      </c>
      <c r="C26" s="4">
        <v>1</v>
      </c>
      <c r="D26" s="7" t="s">
        <v>41</v>
      </c>
      <c r="E26" s="7" t="s">
        <v>38</v>
      </c>
      <c r="F26" s="7" t="s">
        <v>39</v>
      </c>
      <c r="G26" s="7" t="s">
        <v>38</v>
      </c>
      <c r="H26" s="7" t="s">
        <v>40</v>
      </c>
      <c r="I26" s="7" t="s">
        <v>39</v>
      </c>
      <c r="J26" s="4" t="s">
        <v>42</v>
      </c>
      <c r="K26" s="36">
        <f>K27</f>
        <v>162100</v>
      </c>
      <c r="L26" s="36">
        <f>L27</f>
        <v>75115.58</v>
      </c>
      <c r="M26" s="36">
        <f>M27</f>
        <v>86984.42</v>
      </c>
      <c r="N26" s="10">
        <f>L26/K26*100</f>
        <v>46.339037631091919</v>
      </c>
    </row>
    <row r="27" spans="1:14" ht="29.25" customHeight="1" thickBot="1">
      <c r="A27" s="43">
        <f t="shared" ref="A27:A76" si="0">A26+1</f>
        <v>3</v>
      </c>
      <c r="B27" s="19">
        <v>182</v>
      </c>
      <c r="C27" s="4">
        <v>1</v>
      </c>
      <c r="D27" s="7" t="s">
        <v>41</v>
      </c>
      <c r="E27" s="7" t="s">
        <v>43</v>
      </c>
      <c r="F27" s="7" t="s">
        <v>39</v>
      </c>
      <c r="G27" s="7" t="s">
        <v>41</v>
      </c>
      <c r="H27" s="7" t="s">
        <v>40</v>
      </c>
      <c r="I27" s="7" t="s">
        <v>44</v>
      </c>
      <c r="J27" s="4" t="s">
        <v>1</v>
      </c>
      <c r="K27" s="36">
        <f>SUM(K28:K31)</f>
        <v>162100</v>
      </c>
      <c r="L27" s="36">
        <f>SUM(L28:L31)</f>
        <v>75115.58</v>
      </c>
      <c r="M27" s="36">
        <f>SUM(M28:M31)</f>
        <v>86984.42</v>
      </c>
      <c r="N27" s="10">
        <f>L27/K27*100</f>
        <v>46.339037631091919</v>
      </c>
    </row>
    <row r="28" spans="1:14" ht="16.5" thickBot="1">
      <c r="A28" s="47">
        <f t="shared" si="0"/>
        <v>4</v>
      </c>
      <c r="B28" s="17">
        <v>182</v>
      </c>
      <c r="C28" s="58">
        <v>1</v>
      </c>
      <c r="D28" s="50" t="s">
        <v>41</v>
      </c>
      <c r="E28" s="50" t="s">
        <v>43</v>
      </c>
      <c r="F28" s="50" t="s">
        <v>45</v>
      </c>
      <c r="G28" s="50" t="s">
        <v>41</v>
      </c>
      <c r="H28" s="50" t="s">
        <v>40</v>
      </c>
      <c r="I28" s="50">
        <v>110</v>
      </c>
      <c r="J28" s="58" t="s">
        <v>2</v>
      </c>
      <c r="K28" s="48">
        <v>161000</v>
      </c>
      <c r="L28" s="48">
        <v>74745.69</v>
      </c>
      <c r="M28" s="48">
        <f>K28-L28</f>
        <v>86254.31</v>
      </c>
      <c r="N28" s="90">
        <f>L28/K28*100</f>
        <v>46.425894409937889</v>
      </c>
    </row>
    <row r="29" spans="1:14" ht="16.5" thickBot="1">
      <c r="A29" s="47">
        <f t="shared" si="0"/>
        <v>5</v>
      </c>
      <c r="B29" s="18"/>
      <c r="C29" s="59"/>
      <c r="D29" s="51"/>
      <c r="E29" s="51"/>
      <c r="F29" s="51"/>
      <c r="G29" s="51"/>
      <c r="H29" s="51"/>
      <c r="I29" s="51"/>
      <c r="J29" s="59"/>
      <c r="K29" s="49"/>
      <c r="L29" s="49"/>
      <c r="M29" s="49"/>
      <c r="N29" s="91"/>
    </row>
    <row r="30" spans="1:14" ht="131.25" customHeight="1" thickBot="1">
      <c r="A30" s="43">
        <f t="shared" si="0"/>
        <v>6</v>
      </c>
      <c r="B30" s="15">
        <v>182</v>
      </c>
      <c r="C30" s="4">
        <v>1</v>
      </c>
      <c r="D30" s="7" t="s">
        <v>41</v>
      </c>
      <c r="E30" s="7" t="s">
        <v>43</v>
      </c>
      <c r="F30" s="7" t="s">
        <v>46</v>
      </c>
      <c r="G30" s="7" t="s">
        <v>41</v>
      </c>
      <c r="H30" s="7" t="s">
        <v>40</v>
      </c>
      <c r="I30" s="7">
        <v>110</v>
      </c>
      <c r="J30" s="4" t="s">
        <v>3</v>
      </c>
      <c r="K30" s="36">
        <v>1000</v>
      </c>
      <c r="L30" s="36">
        <v>292.12</v>
      </c>
      <c r="M30" s="36">
        <f>K30-L30</f>
        <v>707.88</v>
      </c>
      <c r="N30" s="10">
        <f>L30/K30*100</f>
        <v>29.212</v>
      </c>
    </row>
    <row r="31" spans="1:14" ht="15" customHeight="1" thickBot="1">
      <c r="A31" s="43">
        <f t="shared" si="0"/>
        <v>7</v>
      </c>
      <c r="B31" s="75">
        <v>182</v>
      </c>
      <c r="C31" s="50">
        <v>1</v>
      </c>
      <c r="D31" s="50" t="s">
        <v>41</v>
      </c>
      <c r="E31" s="50" t="s">
        <v>43</v>
      </c>
      <c r="F31" s="50" t="s">
        <v>47</v>
      </c>
      <c r="G31" s="50" t="s">
        <v>41</v>
      </c>
      <c r="H31" s="50" t="s">
        <v>40</v>
      </c>
      <c r="I31" s="50">
        <v>110</v>
      </c>
      <c r="J31" s="88" t="s">
        <v>4</v>
      </c>
      <c r="K31" s="48">
        <v>100</v>
      </c>
      <c r="L31" s="48">
        <v>77.77</v>
      </c>
      <c r="M31" s="48">
        <f>K31-L31</f>
        <v>22.230000000000004</v>
      </c>
      <c r="N31" s="86">
        <v>7.1279999999999992</v>
      </c>
    </row>
    <row r="32" spans="1:14" ht="35.25" customHeight="1" thickBot="1">
      <c r="A32" s="43">
        <f t="shared" si="0"/>
        <v>8</v>
      </c>
      <c r="B32" s="76"/>
      <c r="C32" s="51"/>
      <c r="D32" s="51"/>
      <c r="E32" s="51"/>
      <c r="F32" s="51"/>
      <c r="G32" s="51"/>
      <c r="H32" s="51"/>
      <c r="I32" s="51"/>
      <c r="J32" s="89"/>
      <c r="K32" s="49"/>
      <c r="L32" s="49"/>
      <c r="M32" s="49"/>
      <c r="N32" s="87"/>
    </row>
    <row r="33" spans="1:14" ht="33" customHeight="1" thickBot="1">
      <c r="A33" s="43">
        <f t="shared" si="0"/>
        <v>9</v>
      </c>
      <c r="B33" s="24">
        <v>100</v>
      </c>
      <c r="C33" s="7">
        <v>1</v>
      </c>
      <c r="D33" s="7" t="s">
        <v>48</v>
      </c>
      <c r="E33" s="7" t="s">
        <v>38</v>
      </c>
      <c r="F33" s="7" t="s">
        <v>39</v>
      </c>
      <c r="G33" s="7" t="s">
        <v>38</v>
      </c>
      <c r="H33" s="7" t="s">
        <v>40</v>
      </c>
      <c r="I33" s="7" t="s">
        <v>39</v>
      </c>
      <c r="J33" s="5" t="s">
        <v>5</v>
      </c>
      <c r="K33" s="37">
        <f>K34</f>
        <v>247300</v>
      </c>
      <c r="L33" s="37">
        <f>L34</f>
        <v>133944.06</v>
      </c>
      <c r="M33" s="37">
        <f>M34</f>
        <v>113355.94</v>
      </c>
      <c r="N33" s="21">
        <f>N34</f>
        <v>54.162579862515159</v>
      </c>
    </row>
    <row r="34" spans="1:14" ht="33.75" customHeight="1" thickBot="1">
      <c r="A34" s="43">
        <f t="shared" si="0"/>
        <v>10</v>
      </c>
      <c r="B34" s="24">
        <v>100</v>
      </c>
      <c r="C34" s="7">
        <v>1</v>
      </c>
      <c r="D34" s="7" t="s">
        <v>48</v>
      </c>
      <c r="E34" s="7" t="s">
        <v>43</v>
      </c>
      <c r="F34" s="7" t="s">
        <v>39</v>
      </c>
      <c r="G34" s="7" t="s">
        <v>41</v>
      </c>
      <c r="H34" s="7" t="s">
        <v>40</v>
      </c>
      <c r="I34" s="7">
        <v>110</v>
      </c>
      <c r="J34" s="5" t="s">
        <v>6</v>
      </c>
      <c r="K34" s="37">
        <f>K35+K37+K39+K41</f>
        <v>247300</v>
      </c>
      <c r="L34" s="37">
        <f>L35+L37+L39+L41</f>
        <v>133944.06</v>
      </c>
      <c r="M34" s="37">
        <f>M35+M37+M39+M41</f>
        <v>113355.94</v>
      </c>
      <c r="N34" s="31">
        <f>L34/K34*100</f>
        <v>54.162579862515159</v>
      </c>
    </row>
    <row r="35" spans="1:14" ht="95.25" thickBot="1">
      <c r="A35" s="43">
        <f t="shared" si="0"/>
        <v>11</v>
      </c>
      <c r="B35" s="24">
        <v>100</v>
      </c>
      <c r="C35" s="7">
        <v>1</v>
      </c>
      <c r="D35" s="7" t="s">
        <v>48</v>
      </c>
      <c r="E35" s="7" t="s">
        <v>43</v>
      </c>
      <c r="F35" s="7">
        <v>230</v>
      </c>
      <c r="G35" s="7" t="s">
        <v>41</v>
      </c>
      <c r="H35" s="7" t="s">
        <v>40</v>
      </c>
      <c r="I35" s="7">
        <v>110</v>
      </c>
      <c r="J35" s="4" t="s">
        <v>7</v>
      </c>
      <c r="K35" s="36">
        <f>K36</f>
        <v>111800</v>
      </c>
      <c r="L35" s="36">
        <f>L36</f>
        <v>65930.149999999994</v>
      </c>
      <c r="M35" s="36">
        <f>M36</f>
        <v>45869.850000000006</v>
      </c>
      <c r="N35" s="31">
        <f>L35/K35*100</f>
        <v>58.97151162790697</v>
      </c>
    </row>
    <row r="36" spans="1:14" ht="151.5" customHeight="1" thickBot="1">
      <c r="A36" s="43">
        <f t="shared" si="0"/>
        <v>12</v>
      </c>
      <c r="B36" s="24">
        <v>100</v>
      </c>
      <c r="C36" s="7">
        <v>1</v>
      </c>
      <c r="D36" s="7" t="s">
        <v>48</v>
      </c>
      <c r="E36" s="7" t="s">
        <v>43</v>
      </c>
      <c r="F36" s="7" t="s">
        <v>49</v>
      </c>
      <c r="G36" s="7" t="s">
        <v>41</v>
      </c>
      <c r="H36" s="7" t="s">
        <v>40</v>
      </c>
      <c r="I36" s="7">
        <v>110</v>
      </c>
      <c r="J36" s="4" t="s">
        <v>50</v>
      </c>
      <c r="K36" s="36">
        <v>111800</v>
      </c>
      <c r="L36" s="36">
        <v>65930.149999999994</v>
      </c>
      <c r="M36" s="36">
        <f>K36-L36</f>
        <v>45869.850000000006</v>
      </c>
      <c r="N36" s="31">
        <f>L36/K36*100</f>
        <v>58.97151162790697</v>
      </c>
    </row>
    <row r="37" spans="1:14" ht="117.75" customHeight="1" thickBot="1">
      <c r="A37" s="43">
        <f t="shared" si="0"/>
        <v>13</v>
      </c>
      <c r="B37" s="24">
        <v>100</v>
      </c>
      <c r="C37" s="11">
        <v>1</v>
      </c>
      <c r="D37" s="11" t="s">
        <v>48</v>
      </c>
      <c r="E37" s="11" t="s">
        <v>43</v>
      </c>
      <c r="F37" s="11">
        <v>240</v>
      </c>
      <c r="G37" s="11" t="s">
        <v>41</v>
      </c>
      <c r="H37" s="11" t="s">
        <v>40</v>
      </c>
      <c r="I37" s="11">
        <v>110</v>
      </c>
      <c r="J37" s="6" t="s">
        <v>8</v>
      </c>
      <c r="K37" s="39">
        <f>K38</f>
        <v>600</v>
      </c>
      <c r="L37" s="39">
        <f>L38</f>
        <v>388.12</v>
      </c>
      <c r="M37" s="39">
        <f>M38</f>
        <v>211.88</v>
      </c>
      <c r="N37" s="22">
        <f>N38</f>
        <v>64.686666666666667</v>
      </c>
    </row>
    <row r="38" spans="1:14" ht="174" thickBot="1">
      <c r="A38" s="43">
        <f t="shared" si="0"/>
        <v>14</v>
      </c>
      <c r="B38" s="24">
        <v>100</v>
      </c>
      <c r="C38" s="11">
        <v>1</v>
      </c>
      <c r="D38" s="11" t="s">
        <v>48</v>
      </c>
      <c r="E38" s="11" t="s">
        <v>43</v>
      </c>
      <c r="F38" s="11" t="s">
        <v>51</v>
      </c>
      <c r="G38" s="11" t="s">
        <v>41</v>
      </c>
      <c r="H38" s="11" t="s">
        <v>40</v>
      </c>
      <c r="I38" s="11">
        <v>110</v>
      </c>
      <c r="J38" s="6" t="s">
        <v>52</v>
      </c>
      <c r="K38" s="39">
        <v>600</v>
      </c>
      <c r="L38" s="39">
        <v>388.12</v>
      </c>
      <c r="M38" s="36">
        <f>K38-L38</f>
        <v>211.88</v>
      </c>
      <c r="N38" s="13">
        <f>L38/K38*100</f>
        <v>64.686666666666667</v>
      </c>
    </row>
    <row r="39" spans="1:14" ht="120" customHeight="1" thickBot="1">
      <c r="A39" s="43">
        <f t="shared" si="0"/>
        <v>15</v>
      </c>
      <c r="B39" s="24">
        <v>100</v>
      </c>
      <c r="C39" s="7">
        <v>1</v>
      </c>
      <c r="D39" s="7" t="s">
        <v>48</v>
      </c>
      <c r="E39" s="7" t="s">
        <v>43</v>
      </c>
      <c r="F39" s="7">
        <v>250</v>
      </c>
      <c r="G39" s="7" t="s">
        <v>41</v>
      </c>
      <c r="H39" s="7" t="s">
        <v>40</v>
      </c>
      <c r="I39" s="7">
        <v>110</v>
      </c>
      <c r="J39" s="4" t="s">
        <v>9</v>
      </c>
      <c r="K39" s="36">
        <f>K40</f>
        <v>148900</v>
      </c>
      <c r="L39" s="36">
        <f>L40</f>
        <v>75947.22</v>
      </c>
      <c r="M39" s="36">
        <f>M40</f>
        <v>72952.78</v>
      </c>
      <c r="N39" s="20">
        <f>N40</f>
        <v>51.005520483546007</v>
      </c>
    </row>
    <row r="40" spans="1:14" ht="182.25" customHeight="1" thickBot="1">
      <c r="A40" s="43">
        <f t="shared" si="0"/>
        <v>16</v>
      </c>
      <c r="B40" s="24">
        <v>100</v>
      </c>
      <c r="C40" s="7">
        <v>1</v>
      </c>
      <c r="D40" s="7" t="s">
        <v>48</v>
      </c>
      <c r="E40" s="7" t="s">
        <v>43</v>
      </c>
      <c r="F40" s="7" t="s">
        <v>53</v>
      </c>
      <c r="G40" s="7" t="s">
        <v>41</v>
      </c>
      <c r="H40" s="7" t="s">
        <v>40</v>
      </c>
      <c r="I40" s="7">
        <v>110</v>
      </c>
      <c r="J40" s="4" t="s">
        <v>54</v>
      </c>
      <c r="K40" s="36">
        <v>148900</v>
      </c>
      <c r="L40" s="36">
        <v>75947.22</v>
      </c>
      <c r="M40" s="36">
        <f>K40-L40</f>
        <v>72952.78</v>
      </c>
      <c r="N40" s="31">
        <f>L40/K40*100</f>
        <v>51.005520483546007</v>
      </c>
    </row>
    <row r="41" spans="1:14" ht="111" thickBot="1">
      <c r="A41" s="43">
        <f t="shared" si="0"/>
        <v>17</v>
      </c>
      <c r="B41" s="24">
        <v>100</v>
      </c>
      <c r="C41" s="7">
        <v>1</v>
      </c>
      <c r="D41" s="7" t="s">
        <v>48</v>
      </c>
      <c r="E41" s="7" t="s">
        <v>43</v>
      </c>
      <c r="F41" s="7">
        <v>260</v>
      </c>
      <c r="G41" s="7" t="s">
        <v>41</v>
      </c>
      <c r="H41" s="7" t="s">
        <v>40</v>
      </c>
      <c r="I41" s="7">
        <v>110</v>
      </c>
      <c r="J41" s="4" t="s">
        <v>10</v>
      </c>
      <c r="K41" s="36">
        <f>K42</f>
        <v>-14000</v>
      </c>
      <c r="L41" s="36">
        <f>L42</f>
        <v>-8321.43</v>
      </c>
      <c r="M41" s="36">
        <f>M42</f>
        <v>-5678.57</v>
      </c>
      <c r="N41" s="13">
        <f>N42</f>
        <v>59.438785714285714</v>
      </c>
    </row>
    <row r="42" spans="1:14" ht="177" customHeight="1" thickBot="1">
      <c r="A42" s="43">
        <f t="shared" si="0"/>
        <v>18</v>
      </c>
      <c r="B42" s="24">
        <v>100</v>
      </c>
      <c r="C42" s="7">
        <v>1</v>
      </c>
      <c r="D42" s="7" t="s">
        <v>48</v>
      </c>
      <c r="E42" s="7" t="s">
        <v>43</v>
      </c>
      <c r="F42" s="7" t="s">
        <v>55</v>
      </c>
      <c r="G42" s="7" t="s">
        <v>41</v>
      </c>
      <c r="H42" s="7" t="s">
        <v>40</v>
      </c>
      <c r="I42" s="7">
        <v>110</v>
      </c>
      <c r="J42" s="4" t="s">
        <v>56</v>
      </c>
      <c r="K42" s="36">
        <v>-14000</v>
      </c>
      <c r="L42" s="36">
        <v>-8321.43</v>
      </c>
      <c r="M42" s="36">
        <f>K42-L42</f>
        <v>-5678.57</v>
      </c>
      <c r="N42" s="31">
        <f>L42/K42*100</f>
        <v>59.438785714285714</v>
      </c>
    </row>
    <row r="43" spans="1:14" ht="16.5" thickBot="1">
      <c r="A43" s="43">
        <f t="shared" si="0"/>
        <v>19</v>
      </c>
      <c r="B43" s="28" t="s">
        <v>76</v>
      </c>
      <c r="C43" s="29">
        <v>1</v>
      </c>
      <c r="D43" s="29" t="s">
        <v>57</v>
      </c>
      <c r="E43" s="29" t="s">
        <v>38</v>
      </c>
      <c r="F43" s="29" t="s">
        <v>39</v>
      </c>
      <c r="G43" s="29" t="s">
        <v>38</v>
      </c>
      <c r="H43" s="29" t="s">
        <v>40</v>
      </c>
      <c r="I43" s="29" t="s">
        <v>39</v>
      </c>
      <c r="J43" s="30" t="s">
        <v>11</v>
      </c>
      <c r="K43" s="38">
        <f>K44+K46</f>
        <v>173100</v>
      </c>
      <c r="L43" s="38">
        <f>L44+L46</f>
        <v>89611.25</v>
      </c>
      <c r="M43" s="38">
        <f>K43-L43</f>
        <v>83488.75</v>
      </c>
      <c r="N43" s="31">
        <f>L43/K43*100</f>
        <v>51.768486424032353</v>
      </c>
    </row>
    <row r="44" spans="1:14" s="42" customFormat="1" ht="21.75" customHeight="1" thickBot="1">
      <c r="A44" s="43">
        <f t="shared" si="0"/>
        <v>20</v>
      </c>
      <c r="B44" s="25" t="s">
        <v>76</v>
      </c>
      <c r="C44" s="41">
        <v>1</v>
      </c>
      <c r="D44" s="41" t="s">
        <v>57</v>
      </c>
      <c r="E44" s="41" t="s">
        <v>41</v>
      </c>
      <c r="F44" s="41" t="s">
        <v>39</v>
      </c>
      <c r="G44" s="41" t="s">
        <v>38</v>
      </c>
      <c r="H44" s="41" t="s">
        <v>40</v>
      </c>
      <c r="I44" s="41">
        <v>110</v>
      </c>
      <c r="J44" s="6" t="s">
        <v>1</v>
      </c>
      <c r="K44" s="39">
        <f>K45</f>
        <v>67600</v>
      </c>
      <c r="L44" s="39">
        <f>L45</f>
        <v>37097.279999999999</v>
      </c>
      <c r="M44" s="39">
        <f>M45</f>
        <v>30502.720000000001</v>
      </c>
      <c r="N44" s="22">
        <f>N45</f>
        <v>54.877633136094673</v>
      </c>
    </row>
    <row r="45" spans="1:14" ht="64.5" customHeight="1" thickBot="1">
      <c r="A45" s="43">
        <f t="shared" si="0"/>
        <v>21</v>
      </c>
      <c r="B45" s="23" t="s">
        <v>76</v>
      </c>
      <c r="C45" s="7">
        <v>1</v>
      </c>
      <c r="D45" s="7" t="s">
        <v>57</v>
      </c>
      <c r="E45" s="7" t="s">
        <v>41</v>
      </c>
      <c r="F45" s="7" t="s">
        <v>47</v>
      </c>
      <c r="G45" s="7" t="s">
        <v>58</v>
      </c>
      <c r="H45" s="7" t="s">
        <v>40</v>
      </c>
      <c r="I45" s="7">
        <v>110</v>
      </c>
      <c r="J45" s="4" t="s">
        <v>12</v>
      </c>
      <c r="K45" s="36">
        <v>67600</v>
      </c>
      <c r="L45" s="36">
        <v>37097.279999999999</v>
      </c>
      <c r="M45" s="36">
        <f>K45-L45</f>
        <v>30502.720000000001</v>
      </c>
      <c r="N45" s="40">
        <f>L45/K45*100</f>
        <v>54.877633136094673</v>
      </c>
    </row>
    <row r="46" spans="1:14" ht="16.5" thickBot="1">
      <c r="A46" s="43">
        <f t="shared" si="0"/>
        <v>22</v>
      </c>
      <c r="B46" s="23" t="s">
        <v>76</v>
      </c>
      <c r="C46" s="12">
        <v>1</v>
      </c>
      <c r="D46" s="12" t="s">
        <v>57</v>
      </c>
      <c r="E46" s="12" t="s">
        <v>57</v>
      </c>
      <c r="F46" s="12" t="s">
        <v>39</v>
      </c>
      <c r="G46" s="12" t="s">
        <v>38</v>
      </c>
      <c r="H46" s="12" t="s">
        <v>40</v>
      </c>
      <c r="I46" s="12">
        <v>110</v>
      </c>
      <c r="J46" s="4" t="s">
        <v>13</v>
      </c>
      <c r="K46" s="36">
        <f>K47+K49</f>
        <v>105500</v>
      </c>
      <c r="L46" s="36">
        <f>L47+L49</f>
        <v>52513.97</v>
      </c>
      <c r="M46" s="36">
        <f>M47+M49</f>
        <v>59476.07</v>
      </c>
      <c r="N46" s="13">
        <f>N47+N49</f>
        <v>52.538732876712324</v>
      </c>
    </row>
    <row r="47" spans="1:14" ht="16.5" thickBot="1">
      <c r="A47" s="43">
        <f t="shared" si="0"/>
        <v>23</v>
      </c>
      <c r="B47" s="23" t="s">
        <v>76</v>
      </c>
      <c r="C47" s="12">
        <v>1</v>
      </c>
      <c r="D47" s="12" t="s">
        <v>57</v>
      </c>
      <c r="E47" s="12" t="s">
        <v>57</v>
      </c>
      <c r="F47" s="12" t="s">
        <v>47</v>
      </c>
      <c r="G47" s="12" t="s">
        <v>38</v>
      </c>
      <c r="H47" s="12" t="s">
        <v>40</v>
      </c>
      <c r="I47" s="12">
        <v>110</v>
      </c>
      <c r="J47" s="4" t="s">
        <v>14</v>
      </c>
      <c r="K47" s="36">
        <f>K48</f>
        <v>17900</v>
      </c>
      <c r="L47" s="36">
        <f>L48</f>
        <v>6490.04</v>
      </c>
      <c r="M47" s="36">
        <f>M48</f>
        <v>17900</v>
      </c>
      <c r="N47" s="10">
        <v>0</v>
      </c>
    </row>
    <row r="48" spans="1:14" ht="53.25" customHeight="1" thickBot="1">
      <c r="A48" s="43">
        <f t="shared" si="0"/>
        <v>24</v>
      </c>
      <c r="B48" s="23" t="s">
        <v>76</v>
      </c>
      <c r="C48" s="12">
        <v>1</v>
      </c>
      <c r="D48" s="12" t="s">
        <v>57</v>
      </c>
      <c r="E48" s="12" t="s">
        <v>57</v>
      </c>
      <c r="F48" s="12" t="s">
        <v>59</v>
      </c>
      <c r="G48" s="12">
        <v>10</v>
      </c>
      <c r="H48" s="12" t="s">
        <v>40</v>
      </c>
      <c r="I48" s="12">
        <v>110</v>
      </c>
      <c r="J48" s="4" t="s">
        <v>72</v>
      </c>
      <c r="K48" s="36">
        <v>17900</v>
      </c>
      <c r="L48" s="36">
        <v>6490.04</v>
      </c>
      <c r="M48" s="36">
        <v>17900</v>
      </c>
      <c r="N48" s="10">
        <v>0</v>
      </c>
    </row>
    <row r="49" spans="1:14" ht="15" customHeight="1" thickBot="1">
      <c r="A49" s="43">
        <f t="shared" si="0"/>
        <v>25</v>
      </c>
      <c r="B49" s="23" t="s">
        <v>76</v>
      </c>
      <c r="C49" s="12">
        <v>1</v>
      </c>
      <c r="D49" s="12" t="s">
        <v>57</v>
      </c>
      <c r="E49" s="12" t="s">
        <v>57</v>
      </c>
      <c r="F49" s="12" t="s">
        <v>60</v>
      </c>
      <c r="G49" s="12" t="s">
        <v>38</v>
      </c>
      <c r="H49" s="12" t="s">
        <v>40</v>
      </c>
      <c r="I49" s="12">
        <v>110</v>
      </c>
      <c r="J49" s="5" t="s">
        <v>15</v>
      </c>
      <c r="K49" s="36">
        <f>K50</f>
        <v>87600</v>
      </c>
      <c r="L49" s="36">
        <f>L50</f>
        <v>46023.93</v>
      </c>
      <c r="M49" s="36">
        <f>M50</f>
        <v>41576.07</v>
      </c>
      <c r="N49" s="31">
        <f>L49/K49*100</f>
        <v>52.538732876712324</v>
      </c>
    </row>
    <row r="50" spans="1:14" ht="50.25" customHeight="1" thickBot="1">
      <c r="A50" s="43">
        <f t="shared" si="0"/>
        <v>26</v>
      </c>
      <c r="B50" s="23" t="s">
        <v>76</v>
      </c>
      <c r="C50" s="12">
        <v>1</v>
      </c>
      <c r="D50" s="12" t="s">
        <v>57</v>
      </c>
      <c r="E50" s="12" t="s">
        <v>57</v>
      </c>
      <c r="F50" s="12" t="s">
        <v>61</v>
      </c>
      <c r="G50" s="12">
        <v>10</v>
      </c>
      <c r="H50" s="12" t="s">
        <v>40</v>
      </c>
      <c r="I50" s="12">
        <v>110</v>
      </c>
      <c r="J50" s="5" t="s">
        <v>16</v>
      </c>
      <c r="K50" s="36">
        <v>87600</v>
      </c>
      <c r="L50" s="36">
        <v>46023.93</v>
      </c>
      <c r="M50" s="36">
        <f>K50-L50</f>
        <v>41576.07</v>
      </c>
      <c r="N50" s="31">
        <f>L50/K50*100</f>
        <v>52.538732876712324</v>
      </c>
    </row>
    <row r="51" spans="1:14" ht="18" customHeight="1" thickBot="1">
      <c r="A51" s="43">
        <f t="shared" si="0"/>
        <v>27</v>
      </c>
      <c r="B51" s="23" t="s">
        <v>61</v>
      </c>
      <c r="C51" s="7">
        <v>1</v>
      </c>
      <c r="D51" s="7" t="s">
        <v>62</v>
      </c>
      <c r="E51" s="7" t="s">
        <v>38</v>
      </c>
      <c r="F51" s="7" t="s">
        <v>39</v>
      </c>
      <c r="G51" s="7" t="s">
        <v>38</v>
      </c>
      <c r="H51" s="7" t="s">
        <v>40</v>
      </c>
      <c r="I51" s="7" t="s">
        <v>39</v>
      </c>
      <c r="J51" s="4" t="s">
        <v>17</v>
      </c>
      <c r="K51" s="36">
        <f t="shared" ref="K51:N52" si="1">K52</f>
        <v>35000</v>
      </c>
      <c r="L51" s="36">
        <f t="shared" si="1"/>
        <v>30700</v>
      </c>
      <c r="M51" s="36">
        <f t="shared" si="1"/>
        <v>4300</v>
      </c>
      <c r="N51" s="13">
        <f t="shared" si="1"/>
        <v>87.714285714285708</v>
      </c>
    </row>
    <row r="52" spans="1:14" ht="66" customHeight="1" thickBot="1">
      <c r="A52" s="43">
        <f t="shared" si="0"/>
        <v>28</v>
      </c>
      <c r="B52" s="23" t="s">
        <v>61</v>
      </c>
      <c r="C52" s="7">
        <v>1</v>
      </c>
      <c r="D52" s="7" t="s">
        <v>62</v>
      </c>
      <c r="E52" s="7" t="s">
        <v>63</v>
      </c>
      <c r="F52" s="7" t="s">
        <v>39</v>
      </c>
      <c r="G52" s="7" t="s">
        <v>41</v>
      </c>
      <c r="H52" s="7" t="s">
        <v>40</v>
      </c>
      <c r="I52" s="7">
        <v>110</v>
      </c>
      <c r="J52" s="4" t="s">
        <v>18</v>
      </c>
      <c r="K52" s="36">
        <f t="shared" si="1"/>
        <v>35000</v>
      </c>
      <c r="L52" s="36">
        <f t="shared" si="1"/>
        <v>30700</v>
      </c>
      <c r="M52" s="36">
        <f t="shared" si="1"/>
        <v>4300</v>
      </c>
      <c r="N52" s="20">
        <f t="shared" si="1"/>
        <v>87.714285714285708</v>
      </c>
    </row>
    <row r="53" spans="1:14" ht="120.75" customHeight="1" thickBot="1">
      <c r="A53" s="43">
        <f t="shared" si="0"/>
        <v>29</v>
      </c>
      <c r="B53" s="23" t="s">
        <v>61</v>
      </c>
      <c r="C53" s="7">
        <v>1</v>
      </c>
      <c r="D53" s="7" t="s">
        <v>62</v>
      </c>
      <c r="E53" s="7" t="s">
        <v>63</v>
      </c>
      <c r="F53" s="7" t="s">
        <v>46</v>
      </c>
      <c r="G53" s="7" t="s">
        <v>41</v>
      </c>
      <c r="H53" s="7" t="s">
        <v>40</v>
      </c>
      <c r="I53" s="7">
        <v>110</v>
      </c>
      <c r="J53" s="4" t="s">
        <v>19</v>
      </c>
      <c r="K53" s="36">
        <v>35000</v>
      </c>
      <c r="L53" s="36">
        <v>30700</v>
      </c>
      <c r="M53" s="36">
        <f>K53-L53</f>
        <v>4300</v>
      </c>
      <c r="N53" s="31">
        <f t="shared" ref="N53:N71" si="2">L53/K53*100</f>
        <v>87.714285714285708</v>
      </c>
    </row>
    <row r="54" spans="1:14" ht="36.75" customHeight="1" thickBot="1">
      <c r="A54" s="43">
        <f t="shared" si="0"/>
        <v>30</v>
      </c>
      <c r="B54" s="23" t="s">
        <v>61</v>
      </c>
      <c r="C54" s="7" t="s">
        <v>96</v>
      </c>
      <c r="D54" s="7" t="s">
        <v>97</v>
      </c>
      <c r="E54" s="7" t="s">
        <v>38</v>
      </c>
      <c r="F54" s="7" t="s">
        <v>39</v>
      </c>
      <c r="G54" s="7" t="s">
        <v>38</v>
      </c>
      <c r="H54" s="7" t="s">
        <v>40</v>
      </c>
      <c r="I54" s="7" t="s">
        <v>39</v>
      </c>
      <c r="J54" s="45" t="s">
        <v>89</v>
      </c>
      <c r="K54" s="36">
        <v>0</v>
      </c>
      <c r="L54" s="36">
        <f>L55</f>
        <v>29941.07</v>
      </c>
      <c r="M54" s="36">
        <v>0</v>
      </c>
      <c r="N54" s="46">
        <v>0</v>
      </c>
    </row>
    <row r="55" spans="1:14" ht="23.25" customHeight="1" thickBot="1">
      <c r="A55" s="43">
        <f t="shared" si="0"/>
        <v>31</v>
      </c>
      <c r="B55" s="23" t="s">
        <v>61</v>
      </c>
      <c r="C55" s="7" t="s">
        <v>96</v>
      </c>
      <c r="D55" s="7" t="s">
        <v>97</v>
      </c>
      <c r="E55" s="7" t="s">
        <v>43</v>
      </c>
      <c r="F55" s="7" t="s">
        <v>39</v>
      </c>
      <c r="G55" s="7" t="s">
        <v>38</v>
      </c>
      <c r="H55" s="7" t="s">
        <v>40</v>
      </c>
      <c r="I55" s="7" t="s">
        <v>44</v>
      </c>
      <c r="J55" s="45" t="s">
        <v>90</v>
      </c>
      <c r="K55" s="36">
        <v>0</v>
      </c>
      <c r="L55" s="36">
        <f>L56</f>
        <v>29941.07</v>
      </c>
      <c r="M55" s="36">
        <v>0</v>
      </c>
      <c r="N55" s="36">
        <v>0</v>
      </c>
    </row>
    <row r="56" spans="1:14" ht="35.25" customHeight="1" thickBot="1">
      <c r="A56" s="43">
        <f t="shared" si="0"/>
        <v>32</v>
      </c>
      <c r="B56" s="23" t="s">
        <v>61</v>
      </c>
      <c r="C56" s="7" t="s">
        <v>96</v>
      </c>
      <c r="D56" s="7" t="s">
        <v>97</v>
      </c>
      <c r="E56" s="7" t="s">
        <v>43</v>
      </c>
      <c r="F56" s="7" t="s">
        <v>99</v>
      </c>
      <c r="G56" s="7" t="s">
        <v>38</v>
      </c>
      <c r="H56" s="7" t="s">
        <v>40</v>
      </c>
      <c r="I56" s="7" t="s">
        <v>44</v>
      </c>
      <c r="J56" s="45" t="s">
        <v>91</v>
      </c>
      <c r="K56" s="36">
        <v>0</v>
      </c>
      <c r="L56" s="36">
        <f>L57</f>
        <v>29941.07</v>
      </c>
      <c r="M56" s="36">
        <v>0</v>
      </c>
      <c r="N56" s="36">
        <v>0</v>
      </c>
    </row>
    <row r="57" spans="1:14" ht="30.75" customHeight="1" thickBot="1">
      <c r="A57" s="43">
        <f t="shared" si="0"/>
        <v>33</v>
      </c>
      <c r="B57" s="23" t="s">
        <v>61</v>
      </c>
      <c r="C57" s="7" t="s">
        <v>96</v>
      </c>
      <c r="D57" s="7" t="s">
        <v>97</v>
      </c>
      <c r="E57" s="7" t="s">
        <v>43</v>
      </c>
      <c r="F57" s="7" t="s">
        <v>99</v>
      </c>
      <c r="G57" s="7" t="s">
        <v>58</v>
      </c>
      <c r="H57" s="7" t="s">
        <v>40</v>
      </c>
      <c r="I57" s="7" t="s">
        <v>44</v>
      </c>
      <c r="J57" s="45" t="s">
        <v>92</v>
      </c>
      <c r="K57" s="36">
        <v>0</v>
      </c>
      <c r="L57" s="36">
        <v>29941.07</v>
      </c>
      <c r="M57" s="36">
        <v>0</v>
      </c>
      <c r="N57" s="36">
        <v>0</v>
      </c>
    </row>
    <row r="58" spans="1:14" ht="27" customHeight="1" thickBot="1">
      <c r="A58" s="43">
        <f t="shared" si="0"/>
        <v>34</v>
      </c>
      <c r="B58" s="23" t="s">
        <v>61</v>
      </c>
      <c r="C58" s="7" t="s">
        <v>96</v>
      </c>
      <c r="D58" s="7" t="s">
        <v>100</v>
      </c>
      <c r="E58" s="7" t="s">
        <v>38</v>
      </c>
      <c r="F58" s="7" t="s">
        <v>39</v>
      </c>
      <c r="G58" s="7" t="s">
        <v>38</v>
      </c>
      <c r="H58" s="7" t="s">
        <v>40</v>
      </c>
      <c r="I58" s="7" t="s">
        <v>39</v>
      </c>
      <c r="J58" s="45" t="s">
        <v>93</v>
      </c>
      <c r="K58" s="36">
        <f>K59</f>
        <v>130500</v>
      </c>
      <c r="L58" s="36">
        <f>L59</f>
        <v>130500</v>
      </c>
      <c r="M58" s="36">
        <f t="shared" ref="M58:M59" si="3">K58-L58</f>
        <v>0</v>
      </c>
      <c r="N58" s="44">
        <f t="shared" si="2"/>
        <v>100</v>
      </c>
    </row>
    <row r="59" spans="1:14" ht="30" customHeight="1" thickBot="1">
      <c r="A59" s="43">
        <f t="shared" si="0"/>
        <v>35</v>
      </c>
      <c r="B59" s="23" t="s">
        <v>61</v>
      </c>
      <c r="C59" s="7" t="s">
        <v>96</v>
      </c>
      <c r="D59" s="7" t="s">
        <v>100</v>
      </c>
      <c r="E59" s="7" t="s">
        <v>65</v>
      </c>
      <c r="F59" s="7" t="s">
        <v>39</v>
      </c>
      <c r="G59" s="7" t="s">
        <v>38</v>
      </c>
      <c r="H59" s="7" t="s">
        <v>40</v>
      </c>
      <c r="I59" s="7" t="s">
        <v>101</v>
      </c>
      <c r="J59" s="45" t="s">
        <v>94</v>
      </c>
      <c r="K59" s="36">
        <f>K60</f>
        <v>130500</v>
      </c>
      <c r="L59" s="36">
        <f>L60</f>
        <v>130500</v>
      </c>
      <c r="M59" s="36">
        <f t="shared" si="3"/>
        <v>0</v>
      </c>
      <c r="N59" s="44">
        <f t="shared" si="2"/>
        <v>100</v>
      </c>
    </row>
    <row r="60" spans="1:14" ht="34.5" customHeight="1" thickBot="1">
      <c r="A60" s="43">
        <f t="shared" si="0"/>
        <v>36</v>
      </c>
      <c r="B60" s="23" t="s">
        <v>61</v>
      </c>
      <c r="C60" s="7" t="s">
        <v>96</v>
      </c>
      <c r="D60" s="7" t="s">
        <v>100</v>
      </c>
      <c r="E60" s="7" t="s">
        <v>65</v>
      </c>
      <c r="F60" s="7" t="s">
        <v>47</v>
      </c>
      <c r="G60" s="7" t="s">
        <v>58</v>
      </c>
      <c r="H60" s="7" t="s">
        <v>40</v>
      </c>
      <c r="I60" s="7" t="s">
        <v>67</v>
      </c>
      <c r="J60" s="45" t="s">
        <v>95</v>
      </c>
      <c r="K60" s="36">
        <v>130500</v>
      </c>
      <c r="L60" s="36">
        <v>130500</v>
      </c>
      <c r="M60" s="36">
        <f>K60-L60</f>
        <v>0</v>
      </c>
      <c r="N60" s="44">
        <f t="shared" si="2"/>
        <v>100</v>
      </c>
    </row>
    <row r="61" spans="1:14" ht="19.5" customHeight="1" thickBot="1">
      <c r="A61" s="43">
        <f t="shared" si="0"/>
        <v>37</v>
      </c>
      <c r="B61" s="23" t="s">
        <v>61</v>
      </c>
      <c r="C61" s="7">
        <v>2</v>
      </c>
      <c r="D61" s="7" t="s">
        <v>38</v>
      </c>
      <c r="E61" s="7" t="s">
        <v>38</v>
      </c>
      <c r="F61" s="7" t="s">
        <v>39</v>
      </c>
      <c r="G61" s="7" t="s">
        <v>38</v>
      </c>
      <c r="H61" s="7" t="s">
        <v>40</v>
      </c>
      <c r="I61" s="7" t="s">
        <v>39</v>
      </c>
      <c r="J61" s="4" t="s">
        <v>20</v>
      </c>
      <c r="K61" s="37">
        <f>K62</f>
        <v>25042042.899999999</v>
      </c>
      <c r="L61" s="37">
        <f>L62</f>
        <v>4013842.91</v>
      </c>
      <c r="M61" s="36">
        <f>M62</f>
        <v>6548599.9900000002</v>
      </c>
      <c r="N61" s="13">
        <f t="shared" si="2"/>
        <v>16.028416395692702</v>
      </c>
    </row>
    <row r="62" spans="1:14" ht="54.75" customHeight="1" thickBot="1">
      <c r="A62" s="43">
        <f t="shared" si="0"/>
        <v>38</v>
      </c>
      <c r="B62" s="23" t="s">
        <v>61</v>
      </c>
      <c r="C62" s="7">
        <v>2</v>
      </c>
      <c r="D62" s="7" t="s">
        <v>43</v>
      </c>
      <c r="E62" s="7" t="s">
        <v>38</v>
      </c>
      <c r="F62" s="7" t="s">
        <v>39</v>
      </c>
      <c r="G62" s="7" t="s">
        <v>38</v>
      </c>
      <c r="H62" s="7" t="s">
        <v>40</v>
      </c>
      <c r="I62" s="7" t="s">
        <v>39</v>
      </c>
      <c r="J62" s="5" t="s">
        <v>21</v>
      </c>
      <c r="K62" s="37">
        <f>K63+K69+K74+K66</f>
        <v>25042042.899999999</v>
      </c>
      <c r="L62" s="37">
        <f>L63+L69+L74</f>
        <v>4013842.91</v>
      </c>
      <c r="M62" s="37">
        <f>M63+M69+M74</f>
        <v>6548599.9900000002</v>
      </c>
      <c r="N62" s="10">
        <f t="shared" si="2"/>
        <v>16.028416395692702</v>
      </c>
    </row>
    <row r="63" spans="1:14" ht="35.25" customHeight="1" thickBot="1">
      <c r="A63" s="43">
        <f t="shared" si="0"/>
        <v>39</v>
      </c>
      <c r="B63" s="23" t="s">
        <v>61</v>
      </c>
      <c r="C63" s="7">
        <v>2</v>
      </c>
      <c r="D63" s="7" t="s">
        <v>43</v>
      </c>
      <c r="E63" s="7">
        <v>10</v>
      </c>
      <c r="F63" s="7" t="s">
        <v>39</v>
      </c>
      <c r="G63" s="7" t="s">
        <v>38</v>
      </c>
      <c r="H63" s="7" t="s">
        <v>40</v>
      </c>
      <c r="I63" s="7">
        <v>150</v>
      </c>
      <c r="J63" s="5" t="s">
        <v>22</v>
      </c>
      <c r="K63" s="37">
        <f t="shared" ref="K63:M64" si="4">K64</f>
        <v>4672400</v>
      </c>
      <c r="L63" s="37">
        <f t="shared" si="4"/>
        <v>2926900</v>
      </c>
      <c r="M63" s="37">
        <f t="shared" si="4"/>
        <v>1745500</v>
      </c>
      <c r="N63" s="31">
        <f t="shared" si="2"/>
        <v>62.642325143395261</v>
      </c>
    </row>
    <row r="64" spans="1:14" ht="32.25" thickBot="1">
      <c r="A64" s="43">
        <f t="shared" si="0"/>
        <v>40</v>
      </c>
      <c r="B64" s="23" t="s">
        <v>61</v>
      </c>
      <c r="C64" s="7">
        <v>2</v>
      </c>
      <c r="D64" s="7" t="s">
        <v>43</v>
      </c>
      <c r="E64" s="7">
        <v>15</v>
      </c>
      <c r="F64" s="7" t="s">
        <v>64</v>
      </c>
      <c r="G64" s="7" t="s">
        <v>38</v>
      </c>
      <c r="H64" s="7" t="s">
        <v>40</v>
      </c>
      <c r="I64" s="7">
        <v>150</v>
      </c>
      <c r="J64" s="5" t="s">
        <v>23</v>
      </c>
      <c r="K64" s="36">
        <f t="shared" si="4"/>
        <v>4672400</v>
      </c>
      <c r="L64" s="37">
        <f t="shared" si="4"/>
        <v>2926900</v>
      </c>
      <c r="M64" s="37">
        <f t="shared" si="4"/>
        <v>1745500</v>
      </c>
      <c r="N64" s="31">
        <f t="shared" si="2"/>
        <v>62.642325143395261</v>
      </c>
    </row>
    <row r="65" spans="1:14" ht="45.75" customHeight="1" thickBot="1">
      <c r="A65" s="43">
        <f t="shared" si="0"/>
        <v>41</v>
      </c>
      <c r="B65" s="23" t="s">
        <v>61</v>
      </c>
      <c r="C65" s="7">
        <v>2</v>
      </c>
      <c r="D65" s="7" t="s">
        <v>43</v>
      </c>
      <c r="E65" s="7" t="s">
        <v>65</v>
      </c>
      <c r="F65" s="7" t="s">
        <v>64</v>
      </c>
      <c r="G65" s="7">
        <v>10</v>
      </c>
      <c r="H65" s="7" t="s">
        <v>40</v>
      </c>
      <c r="I65" s="7">
        <v>150</v>
      </c>
      <c r="J65" s="5" t="s">
        <v>24</v>
      </c>
      <c r="K65" s="37">
        <v>4672400</v>
      </c>
      <c r="L65" s="37">
        <v>2926900</v>
      </c>
      <c r="M65" s="36">
        <f>K65-L65</f>
        <v>1745500</v>
      </c>
      <c r="N65" s="31">
        <f t="shared" si="2"/>
        <v>62.642325143395261</v>
      </c>
    </row>
    <row r="66" spans="1:14" ht="33.75" customHeight="1" thickBot="1">
      <c r="A66" s="43">
        <f t="shared" si="0"/>
        <v>42</v>
      </c>
      <c r="B66" s="23" t="s">
        <v>61</v>
      </c>
      <c r="C66" s="7" t="s">
        <v>105</v>
      </c>
      <c r="D66" s="7" t="s">
        <v>43</v>
      </c>
      <c r="E66" s="7" t="s">
        <v>66</v>
      </c>
      <c r="F66" s="7" t="s">
        <v>39</v>
      </c>
      <c r="G66" s="7" t="s">
        <v>38</v>
      </c>
      <c r="H66" s="7" t="s">
        <v>40</v>
      </c>
      <c r="I66" s="7" t="s">
        <v>67</v>
      </c>
      <c r="J66" s="45" t="s">
        <v>102</v>
      </c>
      <c r="K66" s="37">
        <f>K67</f>
        <v>14479600</v>
      </c>
      <c r="L66" s="37">
        <v>0</v>
      </c>
      <c r="M66" s="37">
        <f>M67</f>
        <v>14479600</v>
      </c>
      <c r="N66" s="44">
        <v>0</v>
      </c>
    </row>
    <row r="67" spans="1:14" ht="27.75" customHeight="1" thickBot="1">
      <c r="A67" s="43">
        <f t="shared" si="0"/>
        <v>43</v>
      </c>
      <c r="B67" s="23" t="s">
        <v>61</v>
      </c>
      <c r="C67" s="7" t="s">
        <v>105</v>
      </c>
      <c r="D67" s="7" t="s">
        <v>43</v>
      </c>
      <c r="E67" s="7" t="s">
        <v>106</v>
      </c>
      <c r="F67" s="7" t="s">
        <v>98</v>
      </c>
      <c r="G67" s="7" t="s">
        <v>38</v>
      </c>
      <c r="H67" s="7" t="s">
        <v>40</v>
      </c>
      <c r="I67" s="7" t="s">
        <v>67</v>
      </c>
      <c r="J67" s="45" t="s">
        <v>103</v>
      </c>
      <c r="K67" s="37">
        <f>K68</f>
        <v>14479600</v>
      </c>
      <c r="L67" s="37">
        <v>0</v>
      </c>
      <c r="M67" s="37">
        <f>M68</f>
        <v>14479600</v>
      </c>
      <c r="N67" s="44">
        <v>0</v>
      </c>
    </row>
    <row r="68" spans="1:14" ht="26.25" customHeight="1" thickBot="1">
      <c r="A68" s="43">
        <f t="shared" si="0"/>
        <v>44</v>
      </c>
      <c r="B68" s="23" t="s">
        <v>61</v>
      </c>
      <c r="C68" s="7" t="s">
        <v>105</v>
      </c>
      <c r="D68" s="7" t="s">
        <v>43</v>
      </c>
      <c r="E68" s="7" t="s">
        <v>106</v>
      </c>
      <c r="F68" s="7" t="s">
        <v>98</v>
      </c>
      <c r="G68" s="7" t="s">
        <v>58</v>
      </c>
      <c r="H68" s="7" t="s">
        <v>40</v>
      </c>
      <c r="I68" s="7" t="s">
        <v>67</v>
      </c>
      <c r="J68" s="45" t="s">
        <v>104</v>
      </c>
      <c r="K68" s="37">
        <v>14479600</v>
      </c>
      <c r="L68" s="37">
        <v>0</v>
      </c>
      <c r="M68" s="36">
        <f>K68-L68</f>
        <v>14479600</v>
      </c>
      <c r="N68" s="44">
        <f t="shared" si="2"/>
        <v>0</v>
      </c>
    </row>
    <row r="69" spans="1:14" ht="33.75" customHeight="1" thickBot="1">
      <c r="A69" s="43">
        <f t="shared" si="0"/>
        <v>45</v>
      </c>
      <c r="B69" s="23" t="s">
        <v>61</v>
      </c>
      <c r="C69" s="7">
        <v>2</v>
      </c>
      <c r="D69" s="7">
        <v>2</v>
      </c>
      <c r="E69" s="7">
        <v>30</v>
      </c>
      <c r="F69" s="7" t="s">
        <v>39</v>
      </c>
      <c r="G69" s="7" t="s">
        <v>38</v>
      </c>
      <c r="H69" s="7" t="s">
        <v>40</v>
      </c>
      <c r="I69" s="7">
        <v>150</v>
      </c>
      <c r="J69" s="5" t="s">
        <v>25</v>
      </c>
      <c r="K69" s="36">
        <f>K70+K72</f>
        <v>131000</v>
      </c>
      <c r="L69" s="36">
        <f>L70+L72</f>
        <v>58200</v>
      </c>
      <c r="M69" s="36">
        <f>M70+M72</f>
        <v>72800</v>
      </c>
      <c r="N69" s="31">
        <f t="shared" si="2"/>
        <v>44.427480916030532</v>
      </c>
    </row>
    <row r="70" spans="1:14" ht="48" customHeight="1" thickBot="1">
      <c r="A70" s="43">
        <f t="shared" si="0"/>
        <v>46</v>
      </c>
      <c r="B70" s="23" t="s">
        <v>61</v>
      </c>
      <c r="C70" s="7">
        <v>2</v>
      </c>
      <c r="D70" s="7" t="s">
        <v>43</v>
      </c>
      <c r="E70" s="7">
        <v>35</v>
      </c>
      <c r="F70" s="7">
        <v>118</v>
      </c>
      <c r="G70" s="7" t="s">
        <v>38</v>
      </c>
      <c r="H70" s="7" t="s">
        <v>40</v>
      </c>
      <c r="I70" s="7">
        <v>150</v>
      </c>
      <c r="J70" s="5" t="s">
        <v>26</v>
      </c>
      <c r="K70" s="37">
        <f>K71</f>
        <v>124400</v>
      </c>
      <c r="L70" s="36">
        <f>L71</f>
        <v>58200</v>
      </c>
      <c r="M70" s="36">
        <f>M71</f>
        <v>66200</v>
      </c>
      <c r="N70" s="31">
        <f t="shared" si="2"/>
        <v>46.784565916398712</v>
      </c>
    </row>
    <row r="71" spans="1:14" ht="64.5" customHeight="1" thickBot="1">
      <c r="A71" s="43">
        <f t="shared" si="0"/>
        <v>47</v>
      </c>
      <c r="B71" s="23" t="s">
        <v>61</v>
      </c>
      <c r="C71" s="7">
        <v>2</v>
      </c>
      <c r="D71" s="7" t="s">
        <v>43</v>
      </c>
      <c r="E71" s="7">
        <v>35</v>
      </c>
      <c r="F71" s="7">
        <v>118</v>
      </c>
      <c r="G71" s="7">
        <v>10</v>
      </c>
      <c r="H71" s="7" t="s">
        <v>40</v>
      </c>
      <c r="I71" s="7">
        <v>150</v>
      </c>
      <c r="J71" s="5" t="s">
        <v>27</v>
      </c>
      <c r="K71" s="37">
        <v>124400</v>
      </c>
      <c r="L71" s="36">
        <v>58200</v>
      </c>
      <c r="M71" s="36">
        <f>K71-L71</f>
        <v>66200</v>
      </c>
      <c r="N71" s="31">
        <f t="shared" si="2"/>
        <v>46.784565916398712</v>
      </c>
    </row>
    <row r="72" spans="1:14" ht="48.75" customHeight="1" thickBot="1">
      <c r="A72" s="43">
        <f t="shared" si="0"/>
        <v>48</v>
      </c>
      <c r="B72" s="23" t="s">
        <v>61</v>
      </c>
      <c r="C72" s="7">
        <v>2</v>
      </c>
      <c r="D72" s="7" t="s">
        <v>43</v>
      </c>
      <c r="E72" s="7">
        <v>30</v>
      </c>
      <c r="F72" s="7" t="s">
        <v>71</v>
      </c>
      <c r="G72" s="7" t="s">
        <v>38</v>
      </c>
      <c r="H72" s="7" t="s">
        <v>40</v>
      </c>
      <c r="I72" s="7">
        <v>150</v>
      </c>
      <c r="J72" s="5" t="s">
        <v>28</v>
      </c>
      <c r="K72" s="36">
        <f>K73</f>
        <v>6600</v>
      </c>
      <c r="L72" s="36">
        <f>L73</f>
        <v>0</v>
      </c>
      <c r="M72" s="36">
        <f>M73</f>
        <v>6600</v>
      </c>
      <c r="N72" s="10">
        <v>0</v>
      </c>
    </row>
    <row r="73" spans="1:14" ht="48" thickBot="1">
      <c r="A73" s="43">
        <f t="shared" si="0"/>
        <v>49</v>
      </c>
      <c r="B73" s="23" t="s">
        <v>61</v>
      </c>
      <c r="C73" s="7">
        <v>2</v>
      </c>
      <c r="D73" s="7" t="s">
        <v>43</v>
      </c>
      <c r="E73" s="7">
        <v>30</v>
      </c>
      <c r="F73" s="7" t="s">
        <v>71</v>
      </c>
      <c r="G73" s="7" t="s">
        <v>58</v>
      </c>
      <c r="H73" s="7" t="s">
        <v>40</v>
      </c>
      <c r="I73" s="7">
        <v>150</v>
      </c>
      <c r="J73" s="5" t="s">
        <v>28</v>
      </c>
      <c r="K73" s="36">
        <v>6600</v>
      </c>
      <c r="L73" s="36">
        <v>0</v>
      </c>
      <c r="M73" s="36">
        <v>6600</v>
      </c>
      <c r="N73" s="13">
        <v>0</v>
      </c>
    </row>
    <row r="74" spans="1:14" ht="15.75" customHeight="1" thickBot="1">
      <c r="A74" s="43">
        <f t="shared" si="0"/>
        <v>50</v>
      </c>
      <c r="B74" s="23" t="s">
        <v>61</v>
      </c>
      <c r="C74" s="11">
        <v>2</v>
      </c>
      <c r="D74" s="11" t="s">
        <v>43</v>
      </c>
      <c r="E74" s="11">
        <v>40</v>
      </c>
      <c r="F74" s="11" t="s">
        <v>39</v>
      </c>
      <c r="G74" s="11" t="s">
        <v>38</v>
      </c>
      <c r="H74" s="11" t="s">
        <v>40</v>
      </c>
      <c r="I74" s="11">
        <v>150</v>
      </c>
      <c r="J74" s="8" t="s">
        <v>68</v>
      </c>
      <c r="K74" s="39">
        <f t="shared" ref="K74:M75" si="5">K75</f>
        <v>5759042.9000000004</v>
      </c>
      <c r="L74" s="39">
        <f t="shared" si="5"/>
        <v>1028742.91</v>
      </c>
      <c r="M74" s="39">
        <f t="shared" si="5"/>
        <v>4730299.99</v>
      </c>
      <c r="N74" s="31">
        <f>L74/K74*100</f>
        <v>17.863088153067931</v>
      </c>
    </row>
    <row r="75" spans="1:14" ht="36" customHeight="1" thickBot="1">
      <c r="A75" s="43">
        <f t="shared" si="0"/>
        <v>51</v>
      </c>
      <c r="B75" s="23" t="s">
        <v>61</v>
      </c>
      <c r="C75" s="7">
        <v>2</v>
      </c>
      <c r="D75" s="7" t="s">
        <v>43</v>
      </c>
      <c r="E75" s="7">
        <v>49</v>
      </c>
      <c r="F75" s="7">
        <v>999</v>
      </c>
      <c r="G75" s="7" t="s">
        <v>38</v>
      </c>
      <c r="H75" s="7" t="s">
        <v>40</v>
      </c>
      <c r="I75" s="7">
        <v>150</v>
      </c>
      <c r="J75" s="5" t="s">
        <v>69</v>
      </c>
      <c r="K75" s="36">
        <f t="shared" si="5"/>
        <v>5759042.9000000004</v>
      </c>
      <c r="L75" s="36">
        <f t="shared" si="5"/>
        <v>1028742.91</v>
      </c>
      <c r="M75" s="36">
        <f t="shared" si="5"/>
        <v>4730299.99</v>
      </c>
      <c r="N75" s="31">
        <f>L75/K75*100</f>
        <v>17.863088153067931</v>
      </c>
    </row>
    <row r="76" spans="1:14" ht="37.5" customHeight="1" thickBot="1">
      <c r="A76" s="43">
        <f t="shared" si="0"/>
        <v>52</v>
      </c>
      <c r="B76" s="23" t="s">
        <v>61</v>
      </c>
      <c r="C76" s="7">
        <v>2</v>
      </c>
      <c r="D76" s="7" t="s">
        <v>43</v>
      </c>
      <c r="E76" s="7">
        <v>49</v>
      </c>
      <c r="F76" s="7">
        <v>999</v>
      </c>
      <c r="G76" s="7">
        <v>10</v>
      </c>
      <c r="H76" s="7" t="s">
        <v>40</v>
      </c>
      <c r="I76" s="7" t="s">
        <v>67</v>
      </c>
      <c r="J76" s="5" t="s">
        <v>70</v>
      </c>
      <c r="K76" s="36">
        <v>5759042.9000000004</v>
      </c>
      <c r="L76" s="36">
        <v>1028742.91</v>
      </c>
      <c r="M76" s="36">
        <f>K76-L76</f>
        <v>4730299.99</v>
      </c>
      <c r="N76" s="31">
        <f>L76/K76*100</f>
        <v>17.863088153067931</v>
      </c>
    </row>
    <row r="77" spans="1:14" ht="16.5" thickBot="1">
      <c r="A77" s="73"/>
      <c r="B77" s="74"/>
      <c r="C77" s="74"/>
      <c r="D77" s="14"/>
      <c r="E77" s="14"/>
      <c r="F77" s="14"/>
      <c r="G77" s="14"/>
      <c r="H77" s="14"/>
      <c r="I77" s="14"/>
      <c r="J77" s="4"/>
      <c r="K77" s="36">
        <f>K25+K61</f>
        <v>25790042.899999999</v>
      </c>
      <c r="L77" s="36">
        <f>L25+L61</f>
        <v>4503654.87</v>
      </c>
      <c r="M77" s="36">
        <f>K77-L77</f>
        <v>21286388.029999997</v>
      </c>
      <c r="N77" s="13">
        <f>L77/K77*100</f>
        <v>17.462766104976122</v>
      </c>
    </row>
    <row r="78" spans="1:14" ht="15.75">
      <c r="A78" s="16"/>
      <c r="B78" s="16"/>
    </row>
  </sheetData>
  <mergeCells count="37">
    <mergeCell ref="B14:N14"/>
    <mergeCell ref="A77:C77"/>
    <mergeCell ref="N18:N23"/>
    <mergeCell ref="B31:B32"/>
    <mergeCell ref="L17:L23"/>
    <mergeCell ref="C17:I20"/>
    <mergeCell ref="K17:K23"/>
    <mergeCell ref="N31:N32"/>
    <mergeCell ref="J31:J32"/>
    <mergeCell ref="L31:L32"/>
    <mergeCell ref="M31:M32"/>
    <mergeCell ref="N28:N29"/>
    <mergeCell ref="C31:C32"/>
    <mergeCell ref="D31:D32"/>
    <mergeCell ref="E31:E32"/>
    <mergeCell ref="F31:F32"/>
    <mergeCell ref="K31:K32"/>
    <mergeCell ref="H28:H29"/>
    <mergeCell ref="I28:I29"/>
    <mergeCell ref="J28:J29"/>
    <mergeCell ref="K28:K29"/>
    <mergeCell ref="B17:B23"/>
    <mergeCell ref="A17:A23"/>
    <mergeCell ref="G31:G32"/>
    <mergeCell ref="H31:H32"/>
    <mergeCell ref="I31:I32"/>
    <mergeCell ref="C28:C29"/>
    <mergeCell ref="D28:D29"/>
    <mergeCell ref="E28:E29"/>
    <mergeCell ref="F28:F29"/>
    <mergeCell ref="C21:G22"/>
    <mergeCell ref="L28:L29"/>
    <mergeCell ref="M28:M29"/>
    <mergeCell ref="G28:G29"/>
    <mergeCell ref="I21:I23"/>
    <mergeCell ref="J17:J23"/>
    <mergeCell ref="H21:H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2022-07-04T06:16:16Z</cp:lastPrinted>
  <dcterms:created xsi:type="dcterms:W3CDTF">2022-03-14T01:53:26Z</dcterms:created>
  <dcterms:modified xsi:type="dcterms:W3CDTF">2022-07-08T07:18:20Z</dcterms:modified>
</cp:coreProperties>
</file>